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drawings/drawing2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2390" activeTab="4"/>
  </bookViews>
  <sheets>
    <sheet name="digital circuit semina" sheetId="5" r:id="rId1"/>
    <sheet name="AHDL" sheetId="6" r:id="rId2"/>
    <sheet name="V3.6" sheetId="7" r:id="rId3"/>
    <sheet name="AVR" sheetId="1" r:id="rId4"/>
    <sheet name="ORCAD" sheetId="2" r:id="rId5"/>
    <sheet name="AutoCAD" sheetId="8" r:id="rId6"/>
    <sheet name="PADS" sheetId="12" r:id="rId7"/>
    <sheet name="VHDL" sheetId="3" r:id="rId8"/>
    <sheet name="QuartusII" sheetId="9" r:id="rId9"/>
    <sheet name="통신" sheetId="10" r:id="rId10"/>
    <sheet name="부품" sheetId="11" r:id="rId11"/>
    <sheet name="용어사전" sheetId="4" r:id="rId12"/>
    <sheet name="Github" sheetId="13" r:id="rId13"/>
  </sheets>
  <definedNames>
    <definedName name="_xlnm.Print_Area" localSheetId="1">AHDL!$A$1:$Q$132</definedName>
    <definedName name="_xlnm.Print_Area" localSheetId="8">QuartusII!$A$1:$N$505</definedName>
    <definedName name="_xlnm.Print_Area" localSheetId="7">VHDL!$A$1:$X$156</definedName>
    <definedName name="_xlnm.Print_Area" localSheetId="9">통신!$A$1:$AA$258</definedName>
  </definedNames>
  <calcPr calcId="152511"/>
</workbook>
</file>

<file path=xl/calcChain.xml><?xml version="1.0" encoding="utf-8"?>
<calcChain xmlns="http://schemas.openxmlformats.org/spreadsheetml/2006/main">
  <c r="F102" i="10" l="1"/>
  <c r="H102" i="10" s="1"/>
  <c r="I102" i="10" s="1"/>
  <c r="F101" i="10"/>
  <c r="G101" i="10" s="1"/>
  <c r="F100" i="10"/>
  <c r="H100" i="10" s="1"/>
  <c r="I100" i="10" s="1"/>
  <c r="F99" i="10"/>
  <c r="H99" i="10" s="1"/>
  <c r="I99" i="10" s="1"/>
  <c r="H101" i="10" l="1"/>
  <c r="I101" i="10" s="1"/>
  <c r="G99" i="10"/>
  <c r="G100" i="10"/>
  <c r="G102" i="10"/>
  <c r="J787" i="7"/>
  <c r="C407" i="7"/>
  <c r="B420" i="7"/>
  <c r="B435" i="7"/>
  <c r="B441" i="7"/>
  <c r="B458" i="7"/>
  <c r="B470" i="7"/>
  <c r="B476" i="7"/>
  <c r="B493" i="7"/>
  <c r="B503" i="7"/>
  <c r="B520" i="7"/>
  <c r="B530" i="7"/>
  <c r="B547" i="7"/>
  <c r="B566" i="7"/>
  <c r="B583" i="7"/>
  <c r="B593" i="7"/>
  <c r="B599" i="7"/>
  <c r="B616" i="7"/>
  <c r="B628" i="7"/>
  <c r="B645" i="7"/>
  <c r="B654" i="7"/>
  <c r="B657" i="7"/>
  <c r="B685" i="7"/>
  <c r="G746" i="7"/>
  <c r="H787" i="7"/>
</calcChain>
</file>

<file path=xl/sharedStrings.xml><?xml version="1.0" encoding="utf-8"?>
<sst xmlns="http://schemas.openxmlformats.org/spreadsheetml/2006/main" count="1612" uniqueCount="1263">
  <si>
    <t>AVR-GCC : 리눅스용으로 개발된 GCC ( C 언어 )</t>
    <phoneticPr fontId="1" type="noConversion"/>
  </si>
  <si>
    <t>WIN-AVR : GCC를 window에서 사용가능하도록 컴파일 후, 컴파일러,링커,라이브러지를 통합 제공하는 패키지.</t>
    <phoneticPr fontId="1" type="noConversion"/>
  </si>
  <si>
    <t>AVR studio : WIN-AVR를 사용할 수 있도록 만들어진 ATMEL사의 tool</t>
    <phoneticPr fontId="1" type="noConversion"/>
  </si>
  <si>
    <t>통신 방식</t>
    <phoneticPr fontId="1" type="noConversion"/>
  </si>
  <si>
    <t>ISP : 시리얼 포트 사용, 정해진 PIIN을 컴퓨터와 연력하여 Download.</t>
    <phoneticPr fontId="1" type="noConversion"/>
  </si>
  <si>
    <t>USB : 휴나마스터에는 USB를 이용하여 시리얼 통신이 가능하도록 제작함.</t>
    <phoneticPr fontId="1" type="noConversion"/>
  </si>
  <si>
    <t>Header :</t>
  </si>
  <si>
    <t>Item\t\tQuantity\t\tValue\t\tPCB Footprint\t\tPart_Type\t\tReference\</t>
  </si>
  <si>
    <t>Combined Property String</t>
  </si>
  <si>
    <t>{Item}\t\t{Quantity}\t\t{Value}\t\t{PCB Footprint}\t\t{Part_Type}\t\t{Reference}</t>
  </si>
  <si>
    <t>t : tap 띄어쓰기. (예: 3개의 탭 뜨어쓰기  \t\t\t\part)</t>
  </si>
  <si>
    <t>Combined Property String 상에서의 배열 순서대로 BOM이 출력됨.</t>
  </si>
  <si>
    <t>Orcad에서 BOM 추출 할 때의 스크립</t>
    <phoneticPr fontId="1" type="noConversion"/>
  </si>
  <si>
    <t>예약어</t>
    <phoneticPr fontId="1" type="noConversion"/>
  </si>
  <si>
    <t>식별어</t>
    <phoneticPr fontId="1" type="noConversion"/>
  </si>
  <si>
    <t>엔티티 이름</t>
    <phoneticPr fontId="1" type="noConversion"/>
  </si>
  <si>
    <t>아키텍쳐 이름</t>
    <phoneticPr fontId="1" type="noConversion"/>
  </si>
  <si>
    <t>신호 선언.</t>
    <phoneticPr fontId="1" type="noConversion"/>
  </si>
  <si>
    <t>변수 선언</t>
    <phoneticPr fontId="1" type="noConversion"/>
  </si>
  <si>
    <t>상수 이름.</t>
    <phoneticPr fontId="1" type="noConversion"/>
  </si>
  <si>
    <t>분리어 - space, 포맷 제어 문자, EOL.</t>
    <phoneticPr fontId="1" type="noConversion"/>
  </si>
  <si>
    <t>구분어 - 특수 문자들..</t>
    <phoneticPr fontId="1" type="noConversion"/>
  </si>
  <si>
    <t>기본 식별어 - 영문 대/소문자, 숫자, underline</t>
    <phoneticPr fontId="1" type="noConversion"/>
  </si>
  <si>
    <t>첫문자 : 영문.</t>
    <phoneticPr fontId="1" type="noConversion"/>
  </si>
  <si>
    <t>underline은 연속해서 사용 못함, 또한, 마지막 문자로 사용 못함.</t>
    <phoneticPr fontId="1" type="noConversion"/>
  </si>
  <si>
    <t>영문 대소문자 구별 없음.</t>
    <phoneticPr fontId="1" type="noConversion"/>
  </si>
  <si>
    <t>확장 식별어 - 제약이 거의 없으며, 두개의 역슬래시(//)사이에 정의함.</t>
    <phoneticPr fontId="1" type="noConversion"/>
  </si>
  <si>
    <t>추상 literal</t>
    <phoneticPr fontId="1" type="noConversion"/>
  </si>
  <si>
    <t>real type</t>
    <phoneticPr fontId="1" type="noConversion"/>
  </si>
  <si>
    <t>integer type</t>
    <phoneticPr fontId="1" type="noConversion"/>
  </si>
  <si>
    <t>문자 literal - 두개의 작음 따옴표(') 사이에 하나의 문자만 정의.</t>
    <phoneticPr fontId="1" type="noConversion"/>
  </si>
  <si>
    <t>문자열 literal - 두개의 따옴표(") 사이에 문자열 정의</t>
    <phoneticPr fontId="1" type="noConversion"/>
  </si>
  <si>
    <t>진수 type : 2,10,16 진수. - 기수#진수# 예) 16#FE#</t>
    <phoneticPr fontId="1" type="noConversion"/>
  </si>
  <si>
    <t>비트열 literal - 두개의 따옴표(") 사이에 비트열 정의</t>
    <phoneticPr fontId="1" type="noConversion"/>
  </si>
  <si>
    <t>null literal - 접근형 변수가 초기화되지 않았을 때 사용.</t>
    <phoneticPr fontId="1" type="noConversion"/>
  </si>
  <si>
    <t>주석 - 한줄 주석 : --, 범위 주석 : /*  */</t>
    <phoneticPr fontId="1" type="noConversion"/>
  </si>
  <si>
    <t>조건 연산자 : ??</t>
    <phoneticPr fontId="1" type="noConversion"/>
  </si>
  <si>
    <t>논리 연산자 : and, or, nand, nor, xor, xnor, not</t>
    <phoneticPr fontId="1" type="noConversion"/>
  </si>
  <si>
    <t>A</t>
    <phoneticPr fontId="1" type="noConversion"/>
  </si>
  <si>
    <t>B</t>
    <phoneticPr fontId="1" type="noConversion"/>
  </si>
  <si>
    <t>AND</t>
    <phoneticPr fontId="1" type="noConversion"/>
  </si>
  <si>
    <t>NAND</t>
    <phoneticPr fontId="1" type="noConversion"/>
  </si>
  <si>
    <t>OR</t>
    <phoneticPr fontId="1" type="noConversion"/>
  </si>
  <si>
    <t>H</t>
    <phoneticPr fontId="1" type="noConversion"/>
  </si>
  <si>
    <t>L</t>
    <phoneticPr fontId="1" type="noConversion"/>
  </si>
  <si>
    <t>H : A</t>
    <phoneticPr fontId="1" type="noConversion"/>
  </si>
  <si>
    <t>L : B</t>
    <phoneticPr fontId="1" type="noConversion"/>
  </si>
  <si>
    <t>L : A</t>
    <phoneticPr fontId="1" type="noConversion"/>
  </si>
  <si>
    <t>L : /A</t>
    <phoneticPr fontId="1" type="noConversion"/>
  </si>
  <si>
    <t>H : /B</t>
    <phoneticPr fontId="1" type="noConversion"/>
  </si>
  <si>
    <t>H : /A</t>
    <phoneticPr fontId="1" type="noConversion"/>
  </si>
  <si>
    <t>NOR</t>
    <phoneticPr fontId="1" type="noConversion"/>
  </si>
  <si>
    <t>XOR</t>
    <phoneticPr fontId="1" type="noConversion"/>
  </si>
  <si>
    <t>XNOR</t>
    <phoneticPr fontId="1" type="noConversion"/>
  </si>
  <si>
    <t>연산자 : 우선순위가 낮은 순서로 기술.</t>
    <phoneticPr fontId="1" type="noConversion"/>
  </si>
  <si>
    <t>관계 연산자 : =, /=, &lt;, &lt;=, &gt;, &gt;= ( True ro False return )</t>
    <phoneticPr fontId="1" type="noConversion"/>
  </si>
  <si>
    <t>정합 관계 연산자 : ?=, ?/=, ?&lt;, ?&lt;=, ?&gt;, ?&gt;= (1 or 0 return)</t>
    <phoneticPr fontId="1" type="noConversion"/>
  </si>
  <si>
    <t>자리 이동 연산자( shift operator) - BIT나 BOOLEAN type에 사용. : sll, srl, sla, sra, rol, ror</t>
    <phoneticPr fontId="1" type="noConversion"/>
  </si>
  <si>
    <t>덧셈 연산자(adding operator) : +, -, &amp;</t>
    <phoneticPr fontId="1" type="noConversion"/>
  </si>
  <si>
    <t>&amp; : 스칼라나 배열형을 서로 붙여서 보다 큰 배열형을 생성함.</t>
    <phoneticPr fontId="1" type="noConversion"/>
  </si>
  <si>
    <t>부호 연산자 (sign operator) : +, -</t>
    <phoneticPr fontId="1" type="noConversion"/>
  </si>
  <si>
    <t>곱셈 연산자 (multiplying operator)</t>
    <phoneticPr fontId="1" type="noConversion"/>
  </si>
  <si>
    <t>*, / : 정수형, 실수형, 물리형.</t>
    <phoneticPr fontId="1" type="noConversion"/>
  </si>
  <si>
    <t>mod, rem : 정수형, 물리형.</t>
    <phoneticPr fontId="1" type="noConversion"/>
  </si>
  <si>
    <t>그외의 연산자 (miscellaneous operator) : abs, **, not</t>
    <phoneticPr fontId="1" type="noConversion"/>
  </si>
  <si>
    <t>constant</t>
    <phoneticPr fontId="1" type="noConversion"/>
  </si>
  <si>
    <t>객체 클래스 ( object class)</t>
    <phoneticPr fontId="1" type="noConversion"/>
  </si>
  <si>
    <t>signal - 아키텍처 선언부에서 선언되며, 신호의 형 정보를 정의.</t>
    <phoneticPr fontId="1" type="noConversion"/>
  </si>
  <si>
    <t>variable - 프로세스 선언문이나 부프로그램에서 선언되며 변수의 형 정보와 같이 정의한다.</t>
    <phoneticPr fontId="1" type="noConversion"/>
  </si>
  <si>
    <t>file - 아키텍처 선언문이나 프로세스 선언문에서 선언되며 파일 형태의 데이터를 처리한은 용도로 사용.</t>
    <phoneticPr fontId="1" type="noConversion"/>
  </si>
  <si>
    <t>객체 정의 : 객체 클래스 객체이름 : 객체의 형 := value</t>
    <phoneticPr fontId="1" type="noConversion"/>
  </si>
  <si>
    <t>객체의 형 ( object type)</t>
    <phoneticPr fontId="1" type="noConversion"/>
  </si>
  <si>
    <t>스칼라형</t>
    <phoneticPr fontId="1" type="noConversion"/>
  </si>
  <si>
    <r>
      <t xml:space="preserve">열거형 : </t>
    </r>
    <r>
      <rPr>
        <b/>
        <sz val="11"/>
        <color theme="1"/>
        <rFont val="맑은 고딕"/>
        <family val="3"/>
        <charset val="129"/>
        <scheme val="minor"/>
      </rPr>
      <t>type</t>
    </r>
    <r>
      <rPr>
        <sz val="11"/>
        <color theme="1"/>
        <rFont val="맑은 고딕"/>
        <family val="2"/>
        <scheme val="minor"/>
      </rPr>
      <t xml:space="preserve"> indentifier </t>
    </r>
    <r>
      <rPr>
        <b/>
        <sz val="11"/>
        <color theme="1"/>
        <rFont val="맑은 고딕"/>
        <family val="3"/>
        <charset val="129"/>
        <scheme val="minor"/>
      </rPr>
      <t>is</t>
    </r>
    <r>
      <rPr>
        <sz val="11"/>
        <color theme="1"/>
        <rFont val="맑은 고딕"/>
        <family val="2"/>
        <scheme val="minor"/>
      </rPr>
      <t xml:space="preserve"> type</t>
    </r>
    <phoneticPr fontId="1" type="noConversion"/>
  </si>
  <si>
    <r>
      <t xml:space="preserve">정수형 : </t>
    </r>
    <r>
      <rPr>
        <b/>
        <sz val="11"/>
        <color theme="1"/>
        <rFont val="맑은 고딕"/>
        <family val="3"/>
        <charset val="129"/>
        <scheme val="minor"/>
      </rPr>
      <t>range</t>
    </r>
    <r>
      <rPr>
        <sz val="11"/>
        <color theme="1"/>
        <rFont val="맑은 고딕"/>
        <family val="2"/>
        <scheme val="minor"/>
      </rPr>
      <t xml:space="preserve"> 숫자 </t>
    </r>
    <r>
      <rPr>
        <b/>
        <sz val="11"/>
        <color theme="1"/>
        <rFont val="맑은 고딕"/>
        <family val="3"/>
        <charset val="129"/>
        <scheme val="minor"/>
      </rPr>
      <t>to</t>
    </r>
    <r>
      <rPr>
        <sz val="11"/>
        <color theme="1"/>
        <rFont val="맑은 고딕"/>
        <family val="2"/>
        <scheme val="minor"/>
      </rPr>
      <t>/</t>
    </r>
    <r>
      <rPr>
        <b/>
        <sz val="11"/>
        <color theme="1"/>
        <rFont val="맑은 고딕"/>
        <family val="3"/>
        <charset val="129"/>
        <scheme val="minor"/>
      </rPr>
      <t>downto</t>
    </r>
    <r>
      <rPr>
        <sz val="11"/>
        <color theme="1"/>
        <rFont val="맑은 고딕"/>
        <family val="2"/>
        <scheme val="minor"/>
      </rPr>
      <t xml:space="preserve"> 숫자</t>
    </r>
    <phoneticPr fontId="1" type="noConversion"/>
  </si>
  <si>
    <t>물리형 : time, 거리, 전압, 전류와 같은 물리량의 표현에 사용.</t>
    <phoneticPr fontId="1" type="noConversion"/>
  </si>
  <si>
    <t>부동 소수점형</t>
    <phoneticPr fontId="1" type="noConversion"/>
  </si>
  <si>
    <t>복합형(composite type)</t>
    <phoneticPr fontId="1" type="noConversion"/>
  </si>
  <si>
    <t>배열형(array type) - 모든 원소가 동일</t>
    <phoneticPr fontId="1" type="noConversion"/>
  </si>
  <si>
    <t>레코드형(record type) - 서로 다른 자료형의 모임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</si>
  <si>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type</t>
    </r>
    <r>
      <rPr>
        <sz val="11"/>
        <color theme="1"/>
        <rFont val="맑은 고딕"/>
        <family val="2"/>
        <scheme val="minor"/>
      </rPr>
      <t xml:space="preserve"> DATA_WORD </t>
    </r>
    <r>
      <rPr>
        <b/>
        <sz val="11"/>
        <color theme="1"/>
        <rFont val="맑은 고딕"/>
        <family val="3"/>
        <charset val="129"/>
        <scheme val="minor"/>
      </rPr>
      <t>is array</t>
    </r>
    <r>
      <rPr>
        <sz val="11"/>
        <color theme="1"/>
        <rFont val="맑은 고딕"/>
        <family val="2"/>
        <scheme val="minor"/>
      </rPr>
      <t xml:space="preserve"> (7 </t>
    </r>
    <r>
      <rPr>
        <b/>
        <sz val="11"/>
        <color theme="1"/>
        <rFont val="맑은 고딕"/>
        <family val="3"/>
        <charset val="129"/>
        <scheme val="minor"/>
      </rPr>
      <t>downto</t>
    </r>
    <r>
      <rPr>
        <sz val="11"/>
        <color theme="1"/>
        <rFont val="맑은 고딕"/>
        <family val="2"/>
        <scheme val="minor"/>
      </rPr>
      <t xml:space="preserve"> 0) </t>
    </r>
    <r>
      <rPr>
        <b/>
        <sz val="11"/>
        <color theme="1"/>
        <rFont val="맑은 고딕"/>
        <family val="3"/>
        <charset val="129"/>
        <scheme val="minor"/>
      </rPr>
      <t>of</t>
    </r>
    <r>
      <rPr>
        <sz val="11"/>
        <color theme="1"/>
        <rFont val="맑은 고딕"/>
        <family val="2"/>
        <scheme val="minor"/>
      </rPr>
      <t xml:space="preserve"> BIT;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</si>
  <si>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type</t>
    </r>
    <r>
      <rPr>
        <sz val="11"/>
        <color theme="1"/>
        <rFont val="맑은 고딕"/>
        <family val="2"/>
        <scheme val="minor"/>
      </rPr>
      <t xml:space="preserve"> TWO_DIM_WORD </t>
    </r>
    <r>
      <rPr>
        <b/>
        <sz val="11"/>
        <color theme="1"/>
        <rFont val="맑은 고딕"/>
        <family val="3"/>
        <charset val="129"/>
        <scheme val="minor"/>
      </rPr>
      <t>is array</t>
    </r>
    <r>
      <rPr>
        <sz val="11"/>
        <color theme="1"/>
        <rFont val="맑은 고딕"/>
        <family val="2"/>
        <scheme val="minor"/>
      </rPr>
      <t xml:space="preserve"> (0 </t>
    </r>
    <r>
      <rPr>
        <b/>
        <sz val="11"/>
        <color theme="1"/>
        <rFont val="맑은 고딕"/>
        <family val="3"/>
        <charset val="129"/>
        <scheme val="minor"/>
      </rPr>
      <t>to</t>
    </r>
    <r>
      <rPr>
        <sz val="11"/>
        <color theme="1"/>
        <rFont val="맑은 고딕"/>
        <family val="2"/>
        <scheme val="minor"/>
      </rPr>
      <t xml:space="preserve"> 7, 0 </t>
    </r>
    <r>
      <rPr>
        <b/>
        <sz val="11"/>
        <color theme="1"/>
        <rFont val="맑은 고딕"/>
        <family val="3"/>
        <charset val="129"/>
        <scheme val="minor"/>
      </rPr>
      <t>to</t>
    </r>
    <r>
      <rPr>
        <sz val="11"/>
        <color theme="1"/>
        <rFont val="맑은 고딕"/>
        <family val="2"/>
        <scheme val="minor"/>
      </rPr>
      <t xml:space="preserve"> 255) </t>
    </r>
    <r>
      <rPr>
        <b/>
        <sz val="11"/>
        <color theme="1"/>
        <rFont val="맑은 고딕"/>
        <family val="3"/>
        <charset val="129"/>
        <scheme val="minor"/>
      </rPr>
      <t>of</t>
    </r>
    <r>
      <rPr>
        <sz val="11"/>
        <color theme="1"/>
        <rFont val="맑은 고딕"/>
        <family val="2"/>
        <scheme val="minor"/>
      </rPr>
      <t xml:space="preserve"> STD_LOGIC;</t>
    </r>
    <phoneticPr fontId="1" type="noConversion"/>
  </si>
  <si>
    <t>접근형(access type) - C언어의 pointer와 비슷한 개념.</t>
    <phoneticPr fontId="1" type="noConversion"/>
  </si>
  <si>
    <t>파일형(file type)</t>
    <phoneticPr fontId="1" type="noConversion"/>
  </si>
  <si>
    <t>보호형(protected type)</t>
    <phoneticPr fontId="1" type="noConversion"/>
  </si>
  <si>
    <t>엔티티 선언(entity declaration)</t>
    <phoneticPr fontId="1" type="noConversion"/>
  </si>
  <si>
    <t>아키텍처 본체(architecture body)</t>
    <phoneticPr fontId="1" type="noConversion"/>
  </si>
  <si>
    <t>구성 선언(configuration declaration)</t>
    <phoneticPr fontId="1" type="noConversion"/>
  </si>
  <si>
    <t>architecture body와 entity의 연결을 정의</t>
    <phoneticPr fontId="1" type="noConversion"/>
  </si>
  <si>
    <t>entity header - entity와 외부환경과의 인터페이스 기술.</t>
    <phoneticPr fontId="1" type="noConversion"/>
  </si>
  <si>
    <t xml:space="preserve">제너릭절 ( generic clause) - entity 내부에서 사용되는 파일명, 입력이나 출력 포트의 크기, </t>
    <phoneticPr fontId="1" type="noConversion"/>
  </si>
  <si>
    <t>메모리의 크기 정보, 상승 및 하강 지연 시간, 연결선의 저항 및 선폭 등의 정보 정의.</t>
    <phoneticPr fontId="1" type="noConversion"/>
  </si>
  <si>
    <t>포트절 (port clause) - 외부 인터페이스에 사용되는 입/출력 신호 정의</t>
    <phoneticPr fontId="1" type="noConversion"/>
  </si>
  <si>
    <t>설계 엔티티에 일관되게 적용되는 상수값, 신호, 형, 프로시져 등의 공통적인 항목 선언.</t>
    <phoneticPr fontId="1" type="noConversion"/>
  </si>
  <si>
    <t>엔티티 선언부(entity declarative part) - 보통 아키텍처 본체에서 선언</t>
    <phoneticPr fontId="1" type="noConversion"/>
  </si>
  <si>
    <t>엔티티 문장부(entity statement part) - 보통 아키텍처 본체에서 선언</t>
    <phoneticPr fontId="1" type="noConversion"/>
  </si>
  <si>
    <t>설계 엔티티에서 공통으로 사용되는 문장들을 서술.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</si>
  <si>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begin</t>
    </r>
    <r>
      <rPr>
        <sz val="11"/>
        <color theme="1"/>
        <rFont val="맑은 고딕"/>
        <family val="2"/>
        <scheme val="minor"/>
      </rPr>
      <t xml:space="preserve">과 </t>
    </r>
    <r>
      <rPr>
        <b/>
        <sz val="11"/>
        <color theme="1"/>
        <rFont val="맑은 고딕"/>
        <family val="3"/>
        <charset val="129"/>
        <scheme val="minor"/>
      </rPr>
      <t>end</t>
    </r>
    <r>
      <rPr>
        <sz val="11"/>
        <color theme="1"/>
        <rFont val="맑은 고딕"/>
        <family val="2"/>
        <scheme val="minor"/>
      </rPr>
      <t xml:space="preserve"> 사이에 기술</t>
    </r>
    <phoneticPr fontId="1" type="noConversion"/>
  </si>
  <si>
    <t>병렬 주장문, 프로시저 호출문, 프로세스문이 올 수 있다.</t>
    <phoneticPr fontId="1" type="noConversion"/>
  </si>
  <si>
    <t xml:space="preserve">리터럴 : format - constant 상수이름 : 상수type := value ; </t>
    <phoneticPr fontId="1" type="noConversion"/>
  </si>
  <si>
    <t>디지털 시스템의 동작 서술 및 구현을 위한 모든 준비 작업 기술</t>
    <phoneticPr fontId="1" type="noConversion"/>
  </si>
  <si>
    <r>
      <t xml:space="preserve">회로 동작 서술 방법 - </t>
    </r>
    <r>
      <rPr>
        <b/>
        <sz val="11"/>
        <color theme="1"/>
        <rFont val="맑은 고딕"/>
        <family val="3"/>
        <charset val="129"/>
        <scheme val="minor"/>
      </rPr>
      <t>begin</t>
    </r>
    <r>
      <rPr>
        <sz val="11"/>
        <color theme="1"/>
        <rFont val="맑은 고딕"/>
        <family val="2"/>
        <scheme val="minor"/>
      </rPr>
      <t xml:space="preserve"> 과 </t>
    </r>
    <r>
      <rPr>
        <b/>
        <sz val="11"/>
        <color theme="1"/>
        <rFont val="맑은 고딕"/>
        <family val="3"/>
        <charset val="129"/>
        <scheme val="minor"/>
      </rPr>
      <t>end</t>
    </r>
    <r>
      <rPr>
        <sz val="11"/>
        <color theme="1"/>
        <rFont val="맑은 고딕"/>
        <family val="2"/>
        <scheme val="minor"/>
      </rPr>
      <t xml:space="preserve"> 사이에 기술</t>
    </r>
    <phoneticPr fontId="1" type="noConversion"/>
  </si>
  <si>
    <t>2. 자료 흐름 모델링 - 병렬 신호 배정문 사용.</t>
    <phoneticPr fontId="1" type="noConversion"/>
  </si>
  <si>
    <t>3. 거동 모델링 ( behavioral modeling ) - 프로세스문을 사용.</t>
    <phoneticPr fontId="1" type="noConversion"/>
  </si>
  <si>
    <t>1. 구조적 모델링 - H/W 동작을 상호 연결된 콤포넌트로 표현.</t>
    <phoneticPr fontId="1" type="noConversion"/>
  </si>
  <si>
    <r>
      <t xml:space="preserve">선언 : </t>
    </r>
    <r>
      <rPr>
        <b/>
        <sz val="11"/>
        <color theme="1"/>
        <rFont val="맑은 고딕"/>
        <family val="3"/>
        <charset val="129"/>
        <scheme val="minor"/>
      </rPr>
      <t>configuration</t>
    </r>
    <r>
      <rPr>
        <sz val="11"/>
        <color theme="1"/>
        <rFont val="맑은 고딕"/>
        <family val="2"/>
        <scheme val="minor"/>
      </rPr>
      <t xml:space="preserve"> identifier </t>
    </r>
    <r>
      <rPr>
        <b/>
        <sz val="11"/>
        <color theme="1"/>
        <rFont val="맑은 고딕"/>
        <family val="3"/>
        <charset val="129"/>
        <scheme val="minor"/>
      </rPr>
      <t>of</t>
    </r>
    <r>
      <rPr>
        <sz val="11"/>
        <color theme="1"/>
        <rFont val="맑은 고딕"/>
        <family val="2"/>
        <scheme val="minor"/>
      </rPr>
      <t xml:space="preserve"> entity_name </t>
    </r>
    <r>
      <rPr>
        <b/>
        <sz val="11"/>
        <color theme="1"/>
        <rFont val="맑은 고딕"/>
        <family val="3"/>
        <charset val="129"/>
        <scheme val="minor"/>
      </rPr>
      <t>is</t>
    </r>
    <phoneticPr fontId="1" type="noConversion"/>
  </si>
  <si>
    <r>
      <t xml:space="preserve">블록 구성 : </t>
    </r>
    <r>
      <rPr>
        <b/>
        <sz val="11"/>
        <color theme="1"/>
        <rFont val="맑은 고딕"/>
        <family val="3"/>
        <charset val="129"/>
        <scheme val="minor"/>
      </rPr>
      <t>for</t>
    </r>
    <r>
      <rPr>
        <sz val="11"/>
        <color theme="1"/>
        <rFont val="맑은 고딕"/>
        <family val="2"/>
        <scheme val="minor"/>
      </rPr>
      <t xml:space="preserve">, </t>
    </r>
    <r>
      <rPr>
        <b/>
        <sz val="11"/>
        <color theme="1"/>
        <rFont val="맑은 고딕"/>
        <family val="3"/>
        <charset val="129"/>
        <scheme val="minor"/>
      </rPr>
      <t>end</t>
    </r>
    <r>
      <rPr>
        <sz val="11"/>
        <color theme="1"/>
        <rFont val="맑은 고딕"/>
        <family val="2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for</t>
    </r>
    <phoneticPr fontId="1" type="noConversion"/>
  </si>
  <si>
    <t>4. Design entity</t>
    <phoneticPr fontId="1" type="noConversion"/>
  </si>
  <si>
    <t>3. 문장 구성 요소</t>
    <phoneticPr fontId="1" type="noConversion"/>
  </si>
  <si>
    <t>5. 순차문과 병렬문</t>
    <phoneticPr fontId="1" type="noConversion"/>
  </si>
  <si>
    <t>순차문(sequential statement)</t>
    <phoneticPr fontId="1" type="noConversion"/>
  </si>
  <si>
    <t>부프로그램(subprogram) or 프로세스문(process statement)의 수행을 위한 알고리즘 서술.</t>
    <phoneticPr fontId="1" type="noConversion"/>
  </si>
  <si>
    <t>subprogram : function or procedure</t>
    <phoneticPr fontId="1" type="noConversion"/>
  </si>
  <si>
    <r>
      <t>1. 대기문(</t>
    </r>
    <r>
      <rPr>
        <b/>
        <sz val="11"/>
        <color theme="1"/>
        <rFont val="맑은 고딕"/>
        <family val="3"/>
        <charset val="129"/>
        <scheme val="minor"/>
      </rPr>
      <t>wait</t>
    </r>
    <r>
      <rPr>
        <sz val="11"/>
        <color theme="1"/>
        <rFont val="맑은 고딕"/>
        <family val="2"/>
        <scheme val="minor"/>
      </rPr>
      <t xml:space="preserve"> statement) - process 나 procedure의 동작을 정지시킴.</t>
    </r>
    <phoneticPr fontId="1" type="noConversion"/>
  </si>
  <si>
    <r>
      <t>2. 보고문(</t>
    </r>
    <r>
      <rPr>
        <b/>
        <sz val="11"/>
        <color theme="1"/>
        <rFont val="맑은 고딕"/>
        <family val="3"/>
        <charset val="129"/>
        <scheme val="minor"/>
      </rPr>
      <t>report</t>
    </r>
    <r>
      <rPr>
        <sz val="11"/>
        <color theme="1"/>
        <rFont val="맑은 고딕"/>
        <family val="2"/>
        <scheme val="minor"/>
      </rPr>
      <t xml:space="preserve"> statement) - message 출력.</t>
    </r>
    <phoneticPr fontId="1" type="noConversion"/>
  </si>
  <si>
    <r>
      <t>3. 주장문(</t>
    </r>
    <r>
      <rPr>
        <b/>
        <sz val="11"/>
        <color theme="1"/>
        <rFont val="맑은 고딕"/>
        <family val="3"/>
        <charset val="129"/>
        <scheme val="minor"/>
      </rPr>
      <t>assert</t>
    </r>
    <r>
      <rPr>
        <sz val="11"/>
        <color theme="1"/>
        <rFont val="맑은 고딕"/>
        <family val="2"/>
        <scheme val="minor"/>
      </rPr>
      <t>ion statement) - 특정 조건이 거짓인 경우 에러 보고.</t>
    </r>
    <phoneticPr fontId="1" type="noConversion"/>
  </si>
  <si>
    <r>
      <t xml:space="preserve">4. 신호 배정문(signal assignment statement) - </t>
    </r>
    <r>
      <rPr>
        <b/>
        <sz val="11"/>
        <color theme="1"/>
        <rFont val="맑은 고딕"/>
        <family val="3"/>
        <charset val="129"/>
        <scheme val="minor"/>
      </rPr>
      <t>&lt;=</t>
    </r>
    <phoneticPr fontId="1" type="noConversion"/>
  </si>
  <si>
    <t>델타지연 - 순차문에서 문장 수행 순서에 의해 발생하는 delay.</t>
    <phoneticPr fontId="1" type="noConversion"/>
  </si>
  <si>
    <t>전달지연 - 짧은 주기의 펄스도 전달.</t>
    <phoneticPr fontId="1" type="noConversion"/>
  </si>
  <si>
    <t>관성지연 - 스위칭 시간보다 짧은 주기의 펄스를 제거 후 전달.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</si>
  <si>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Reject</t>
    </r>
    <r>
      <rPr>
        <sz val="11"/>
        <color theme="1"/>
        <rFont val="맑은 고딕"/>
        <family val="2"/>
        <scheme val="minor"/>
      </rPr>
      <t xml:space="preserve"> 제거폭 input_pin </t>
    </r>
    <r>
      <rPr>
        <b/>
        <sz val="11"/>
        <color theme="1"/>
        <rFont val="맑은 고딕"/>
        <family val="3"/>
        <charset val="129"/>
        <scheme val="minor"/>
      </rPr>
      <t>after</t>
    </r>
    <r>
      <rPr>
        <sz val="11"/>
        <color theme="1"/>
        <rFont val="맑은 고딕"/>
        <family val="2"/>
        <scheme val="minor"/>
      </rPr>
      <t xml:space="preserve"> delay_time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</si>
  <si>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transport</t>
    </r>
    <r>
      <rPr>
        <sz val="11"/>
        <color theme="1"/>
        <rFont val="맑은 고딕"/>
        <family val="2"/>
        <scheme val="minor"/>
      </rPr>
      <t xml:space="preserve"> input_pin </t>
    </r>
    <r>
      <rPr>
        <b/>
        <sz val="11"/>
        <color theme="1"/>
        <rFont val="맑은 고딕"/>
        <family val="3"/>
        <charset val="129"/>
        <scheme val="minor"/>
      </rPr>
      <t>after</t>
    </r>
    <r>
      <rPr>
        <sz val="11"/>
        <color theme="1"/>
        <rFont val="맑은 고딕"/>
        <family val="2"/>
        <scheme val="minor"/>
      </rPr>
      <t xml:space="preserve"> delay_time</t>
    </r>
    <phoneticPr fontId="1" type="noConversion"/>
  </si>
  <si>
    <t>1) 단순 신호 배정(simple signal assignment)</t>
    <phoneticPr fontId="1" type="noConversion"/>
  </si>
  <si>
    <t>2) 지연 메커니즘(delay mechanism)</t>
    <phoneticPr fontId="1" type="noConversion"/>
  </si>
  <si>
    <r>
      <t xml:space="preserve">3) 단순 파형 배정(simple waveform assignment) : Y </t>
    </r>
    <r>
      <rPr>
        <b/>
        <sz val="11"/>
        <color theme="1"/>
        <rFont val="맑은 고딕"/>
        <family val="3"/>
        <charset val="129"/>
        <scheme val="minor"/>
      </rPr>
      <t>&lt;=</t>
    </r>
    <r>
      <rPr>
        <sz val="11"/>
        <color theme="1"/>
        <rFont val="맑은 고딕"/>
        <family val="2"/>
        <scheme val="minor"/>
      </rPr>
      <t xml:space="preserve"> '0', '1' </t>
    </r>
    <r>
      <rPr>
        <b/>
        <sz val="11"/>
        <color theme="1"/>
        <rFont val="맑은 고딕"/>
        <family val="3"/>
        <charset val="129"/>
        <scheme val="minor"/>
      </rPr>
      <t>after</t>
    </r>
    <r>
      <rPr>
        <sz val="11"/>
        <color theme="1"/>
        <rFont val="맑은 고딕"/>
        <family val="2"/>
        <scheme val="minor"/>
      </rPr>
      <t xml:space="preserve"> 10 ns ;</t>
    </r>
    <phoneticPr fontId="1" type="noConversion"/>
  </si>
  <si>
    <t>4) 조건 신호 배정(conditional signal assignment)</t>
    <phoneticPr fontId="1" type="noConversion"/>
  </si>
  <si>
    <t>5) 선택 신호 배정(selected signal assignment)</t>
    <phoneticPr fontId="1" type="noConversion"/>
  </si>
  <si>
    <r>
      <t xml:space="preserve">if문과 동일하게 조건값에 따라 신호에 새로운 값 할당. : </t>
    </r>
    <r>
      <rPr>
        <b/>
        <sz val="11"/>
        <color theme="1"/>
        <rFont val="맑은 고딕"/>
        <family val="3"/>
        <charset val="129"/>
        <scheme val="minor"/>
      </rPr>
      <t>when</t>
    </r>
    <r>
      <rPr>
        <sz val="11"/>
        <color theme="1"/>
        <rFont val="맑은 고딕"/>
        <family val="2"/>
        <scheme val="minor"/>
      </rPr>
      <t xml:space="preserve"> 조건식 </t>
    </r>
    <r>
      <rPr>
        <b/>
        <sz val="11"/>
        <color theme="1"/>
        <rFont val="맑은 고딕"/>
        <family val="3"/>
        <charset val="129"/>
        <scheme val="minor"/>
      </rPr>
      <t>else</t>
    </r>
    <r>
      <rPr>
        <sz val="11"/>
        <color theme="1"/>
        <rFont val="맑은 고딕"/>
        <family val="2"/>
        <scheme val="minor"/>
      </rPr>
      <t xml:space="preserve"> …..</t>
    </r>
    <phoneticPr fontId="1" type="noConversion"/>
  </si>
  <si>
    <r>
      <t xml:space="preserve">5. 변수 배정문(variable assignment statement) - </t>
    </r>
    <r>
      <rPr>
        <b/>
        <sz val="11"/>
        <color theme="1"/>
        <rFont val="맑은 고딕"/>
        <family val="3"/>
        <charset val="129"/>
        <scheme val="minor"/>
      </rPr>
      <t>:=</t>
    </r>
    <phoneticPr fontId="1" type="noConversion"/>
  </si>
  <si>
    <t>프로세스문 or 부프로그램 내부에서만 서술.</t>
    <phoneticPr fontId="1" type="noConversion"/>
  </si>
  <si>
    <t>6. 프로시저 호출문(procedure call statement)</t>
    <phoneticPr fontId="1" type="noConversion"/>
  </si>
  <si>
    <t>7. if 문</t>
    <phoneticPr fontId="1" type="noConversion"/>
  </si>
  <si>
    <t>8. case 문.</t>
    <phoneticPr fontId="1" type="noConversion"/>
  </si>
  <si>
    <r>
      <t xml:space="preserve">case문과 동일하게 선택값에 따라 신호에 새로운 값 할당. : </t>
    </r>
    <r>
      <rPr>
        <b/>
        <sz val="11"/>
        <color theme="1"/>
        <rFont val="맑은 고딕"/>
        <family val="3"/>
        <charset val="129"/>
        <scheme val="minor"/>
      </rPr>
      <t>with</t>
    </r>
    <r>
      <rPr>
        <sz val="11"/>
        <color theme="1"/>
        <rFont val="맑은 고딕"/>
        <family val="2"/>
        <scheme val="minor"/>
      </rPr>
      <t xml:space="preserve"> 변수 </t>
    </r>
    <r>
      <rPr>
        <b/>
        <sz val="11"/>
        <color theme="1"/>
        <rFont val="맑은 고딕"/>
        <family val="3"/>
        <charset val="129"/>
        <scheme val="minor"/>
      </rPr>
      <t>select</t>
    </r>
    <r>
      <rPr>
        <sz val="11"/>
        <color theme="1"/>
        <rFont val="맑은 고딕"/>
        <family val="2"/>
        <scheme val="minor"/>
      </rPr>
      <t xml:space="preserve"> …..</t>
    </r>
    <phoneticPr fontId="1" type="noConversion"/>
  </si>
  <si>
    <t>실행문1 ;</t>
    <phoneticPr fontId="1" type="noConversion"/>
  </si>
  <si>
    <t>실행문2 ;</t>
    <phoneticPr fontId="1" type="noConversion"/>
  </si>
  <si>
    <t>else</t>
    <phoneticPr fontId="1" type="noConversion"/>
  </si>
  <si>
    <t>실행문3 ;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</si>
  <si>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if</t>
    </r>
    <r>
      <rPr>
        <sz val="11"/>
        <color theme="1"/>
        <rFont val="맑은 고딕"/>
        <family val="2"/>
        <scheme val="minor"/>
      </rPr>
      <t xml:space="preserve"> ( 조건식1 ) </t>
    </r>
    <r>
      <rPr>
        <b/>
        <sz val="11"/>
        <color theme="1"/>
        <rFont val="맑은 고딕"/>
        <family val="3"/>
        <charset val="129"/>
        <scheme val="minor"/>
      </rPr>
      <t>then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</si>
  <si>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elseif</t>
    </r>
    <r>
      <rPr>
        <sz val="11"/>
        <color theme="1"/>
        <rFont val="맑은 고딕"/>
        <family val="2"/>
        <scheme val="minor"/>
      </rPr>
      <t xml:space="preserve"> ( 조건식2 ) </t>
    </r>
    <r>
      <rPr>
        <b/>
        <sz val="11"/>
        <color theme="1"/>
        <rFont val="맑은 고딕"/>
        <family val="3"/>
        <charset val="129"/>
        <scheme val="minor"/>
      </rPr>
      <t>then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</si>
  <si>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end</t>
    </r>
    <r>
      <rPr>
        <sz val="11"/>
        <color theme="1"/>
        <rFont val="맑은 고딕"/>
        <family val="2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if</t>
    </r>
    <r>
      <rPr>
        <sz val="11"/>
        <color theme="1"/>
        <rFont val="맑은 고딕"/>
        <family val="2"/>
        <scheme val="minor"/>
      </rPr>
      <t xml:space="preserve"> if_label ;</t>
    </r>
    <phoneticPr fontId="1" type="noConversion"/>
  </si>
  <si>
    <r>
      <t xml:space="preserve">if_label </t>
    </r>
    <r>
      <rPr>
        <b/>
        <sz val="11"/>
        <color theme="1"/>
        <rFont val="맑은 고딕"/>
        <family val="3"/>
        <charset val="129"/>
        <scheme val="minor"/>
      </rPr>
      <t>: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</si>
  <si>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case</t>
    </r>
    <r>
      <rPr>
        <sz val="11"/>
        <color theme="1"/>
        <rFont val="맑은 고딕"/>
        <family val="2"/>
        <scheme val="minor"/>
      </rPr>
      <t xml:space="preserve"> 변수 </t>
    </r>
    <r>
      <rPr>
        <b/>
        <sz val="11"/>
        <color theme="1"/>
        <rFont val="맑은 고딕"/>
        <family val="3"/>
        <charset val="129"/>
        <scheme val="minor"/>
      </rPr>
      <t>is</t>
    </r>
    <phoneticPr fontId="1" type="noConversion"/>
  </si>
  <si>
    <r>
      <t xml:space="preserve">case_label </t>
    </r>
    <r>
      <rPr>
        <b/>
        <sz val="11"/>
        <color theme="1"/>
        <rFont val="맑은 고딕"/>
        <family val="3"/>
        <charset val="129"/>
        <scheme val="minor"/>
      </rPr>
      <t>: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</si>
  <si>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when</t>
    </r>
    <r>
      <rPr>
        <sz val="11"/>
        <color theme="1"/>
        <rFont val="맑은 고딕"/>
        <family val="2"/>
        <scheme val="minor"/>
      </rPr>
      <t xml:space="preserve"> value1 </t>
    </r>
    <r>
      <rPr>
        <b/>
        <sz val="11"/>
        <color theme="1"/>
        <rFont val="맑은 고딕"/>
        <family val="3"/>
        <charset val="129"/>
        <scheme val="minor"/>
      </rPr>
      <t>=&gt;</t>
    </r>
    <r>
      <rPr>
        <sz val="11"/>
        <color theme="1"/>
        <rFont val="맑은 고딕"/>
        <family val="2"/>
        <scheme val="minor"/>
      </rPr>
      <t xml:space="preserve"> 변수 </t>
    </r>
    <r>
      <rPr>
        <b/>
        <sz val="11"/>
        <color theme="1"/>
        <rFont val="맑은 고딕"/>
        <family val="3"/>
        <charset val="129"/>
        <scheme val="minor"/>
      </rPr>
      <t>&lt;=</t>
    </r>
    <r>
      <rPr>
        <sz val="11"/>
        <color theme="1"/>
        <rFont val="맑은 고딕"/>
        <family val="2"/>
        <scheme val="minor"/>
      </rPr>
      <t xml:space="preserve"> value1_1 ;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</si>
  <si>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when</t>
    </r>
    <r>
      <rPr>
        <sz val="11"/>
        <color theme="1"/>
        <rFont val="맑은 고딕"/>
        <family val="2"/>
        <scheme val="minor"/>
      </rPr>
      <t xml:space="preserve"> value2 </t>
    </r>
    <r>
      <rPr>
        <b/>
        <sz val="11"/>
        <color theme="1"/>
        <rFont val="맑은 고딕"/>
        <family val="3"/>
        <charset val="129"/>
        <scheme val="minor"/>
      </rPr>
      <t>=&gt;</t>
    </r>
    <r>
      <rPr>
        <sz val="11"/>
        <color theme="1"/>
        <rFont val="맑은 고딕"/>
        <family val="2"/>
        <scheme val="minor"/>
      </rPr>
      <t xml:space="preserve"> 변수 </t>
    </r>
    <r>
      <rPr>
        <b/>
        <sz val="11"/>
        <color theme="1"/>
        <rFont val="맑은 고딕"/>
        <family val="3"/>
        <charset val="129"/>
        <scheme val="minor"/>
      </rPr>
      <t>&lt;=</t>
    </r>
    <r>
      <rPr>
        <sz val="11"/>
        <color theme="1"/>
        <rFont val="맑은 고딕"/>
        <family val="2"/>
        <scheme val="minor"/>
      </rPr>
      <t xml:space="preserve"> value2_1 ;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</si>
  <si>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end</t>
    </r>
    <r>
      <rPr>
        <sz val="11"/>
        <color theme="1"/>
        <rFont val="맑은 고딕"/>
        <family val="2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case</t>
    </r>
    <r>
      <rPr>
        <sz val="11"/>
        <color theme="1"/>
        <rFont val="맑은 고딕"/>
        <family val="2"/>
        <scheme val="minor"/>
      </rPr>
      <t xml:space="preserve"> case_label ;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</si>
  <si>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when</t>
    </r>
    <r>
      <rPr>
        <sz val="11"/>
        <color theme="1"/>
        <rFont val="맑은 고딕"/>
        <family val="2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others</t>
    </r>
    <r>
      <rPr>
        <sz val="11"/>
        <color theme="1"/>
        <rFont val="맑은 고딕"/>
        <family val="2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=&gt;</t>
    </r>
    <r>
      <rPr>
        <sz val="11"/>
        <color theme="1"/>
        <rFont val="맑은 고딕"/>
        <family val="2"/>
        <scheme val="minor"/>
      </rPr>
      <t xml:space="preserve"> 변수 </t>
    </r>
    <r>
      <rPr>
        <b/>
        <sz val="11"/>
        <color theme="1"/>
        <rFont val="맑은 고딕"/>
        <family val="3"/>
        <charset val="129"/>
        <scheme val="minor"/>
      </rPr>
      <t>&lt;=</t>
    </r>
    <r>
      <rPr>
        <sz val="11"/>
        <color theme="1"/>
        <rFont val="맑은 고딕"/>
        <family val="2"/>
        <scheme val="minor"/>
      </rPr>
      <t xml:space="preserve"> value3_1 ;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</si>
  <si>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case</t>
    </r>
    <r>
      <rPr>
        <sz val="11"/>
        <color theme="1"/>
        <rFont val="맑은 고딕"/>
        <family val="2"/>
        <scheme val="minor"/>
      </rPr>
      <t xml:space="preserve"> 신호ID </t>
    </r>
    <r>
      <rPr>
        <b/>
        <sz val="11"/>
        <color theme="1"/>
        <rFont val="맑은 고딕"/>
        <family val="3"/>
        <charset val="129"/>
        <scheme val="minor"/>
      </rPr>
      <t>is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</si>
  <si>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when</t>
    </r>
    <r>
      <rPr>
        <sz val="11"/>
        <color theme="1"/>
        <rFont val="맑은 고딕"/>
        <family val="2"/>
        <scheme val="minor"/>
      </rPr>
      <t xml:space="preserve"> value1 </t>
    </r>
    <r>
      <rPr>
        <b/>
        <sz val="11"/>
        <color theme="1"/>
        <rFont val="맑은 고딕"/>
        <family val="3"/>
        <charset val="129"/>
        <scheme val="minor"/>
      </rPr>
      <t>=&gt;</t>
    </r>
    <r>
      <rPr>
        <sz val="11"/>
        <color theme="1"/>
        <rFont val="맑은 고딕"/>
        <family val="2"/>
        <scheme val="minor"/>
      </rPr>
      <t xml:space="preserve"> 변수 </t>
    </r>
    <r>
      <rPr>
        <b/>
        <sz val="11"/>
        <color theme="1"/>
        <rFont val="맑은 고딕"/>
        <family val="2"/>
        <scheme val="minor"/>
      </rPr>
      <t>:</t>
    </r>
    <r>
      <rPr>
        <b/>
        <sz val="11"/>
        <color theme="1"/>
        <rFont val="맑은 고딕"/>
        <family val="3"/>
        <charset val="129"/>
        <scheme val="minor"/>
      </rPr>
      <t>=</t>
    </r>
    <r>
      <rPr>
        <sz val="11"/>
        <color theme="1"/>
        <rFont val="맑은 고딕"/>
        <family val="2"/>
        <scheme val="minor"/>
      </rPr>
      <t xml:space="preserve"> value1_1 ;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</si>
  <si>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when</t>
    </r>
    <r>
      <rPr>
        <sz val="11"/>
        <color theme="1"/>
        <rFont val="맑은 고딕"/>
        <family val="2"/>
        <scheme val="minor"/>
      </rPr>
      <t xml:space="preserve"> value2 </t>
    </r>
    <r>
      <rPr>
        <b/>
        <sz val="11"/>
        <color theme="1"/>
        <rFont val="맑은 고딕"/>
        <family val="3"/>
        <charset val="129"/>
        <scheme val="minor"/>
      </rPr>
      <t>=&gt;</t>
    </r>
    <r>
      <rPr>
        <sz val="11"/>
        <color theme="1"/>
        <rFont val="맑은 고딕"/>
        <family val="2"/>
        <scheme val="minor"/>
      </rPr>
      <t xml:space="preserve"> 변수 </t>
    </r>
    <r>
      <rPr>
        <b/>
        <sz val="11"/>
        <color theme="1"/>
        <rFont val="맑은 고딕"/>
        <family val="2"/>
        <scheme val="minor"/>
      </rPr>
      <t>:</t>
    </r>
    <r>
      <rPr>
        <b/>
        <sz val="11"/>
        <color theme="1"/>
        <rFont val="맑은 고딕"/>
        <family val="3"/>
        <charset val="129"/>
        <scheme val="minor"/>
      </rPr>
      <t>=</t>
    </r>
    <r>
      <rPr>
        <sz val="11"/>
        <color theme="1"/>
        <rFont val="맑은 고딕"/>
        <family val="2"/>
        <scheme val="minor"/>
      </rPr>
      <t xml:space="preserve"> value2_1 ;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</si>
  <si>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when</t>
    </r>
    <r>
      <rPr>
        <sz val="11"/>
        <color theme="1"/>
        <rFont val="맑은 고딕"/>
        <family val="2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others</t>
    </r>
    <r>
      <rPr>
        <sz val="11"/>
        <color theme="1"/>
        <rFont val="맑은 고딕"/>
        <family val="2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=&gt;</t>
    </r>
    <r>
      <rPr>
        <sz val="11"/>
        <color theme="1"/>
        <rFont val="맑은 고딕"/>
        <family val="2"/>
        <scheme val="minor"/>
      </rPr>
      <t xml:space="preserve"> 변수 </t>
    </r>
    <r>
      <rPr>
        <b/>
        <sz val="11"/>
        <color theme="1"/>
        <rFont val="맑은 고딕"/>
        <family val="2"/>
        <scheme val="minor"/>
      </rPr>
      <t>:</t>
    </r>
    <r>
      <rPr>
        <b/>
        <sz val="11"/>
        <color theme="1"/>
        <rFont val="맑은 고딕"/>
        <family val="3"/>
        <charset val="129"/>
        <scheme val="minor"/>
      </rPr>
      <t>=</t>
    </r>
    <r>
      <rPr>
        <sz val="11"/>
        <color theme="1"/>
        <rFont val="맑은 고딕"/>
        <family val="2"/>
        <scheme val="minor"/>
      </rPr>
      <t xml:space="preserve"> value3_1 ;</t>
    </r>
    <phoneticPr fontId="1" type="noConversion"/>
  </si>
  <si>
    <t>9. loop 문.</t>
    <phoneticPr fontId="1" type="noConversion"/>
  </si>
  <si>
    <t>실행문 ;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</si>
  <si>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while</t>
    </r>
    <r>
      <rPr>
        <sz val="11"/>
        <color theme="1"/>
        <rFont val="맑은 고딕"/>
        <family val="2"/>
        <scheme val="minor"/>
      </rPr>
      <t xml:space="preserve"> (  조건식 ) </t>
    </r>
    <r>
      <rPr>
        <b/>
        <sz val="11"/>
        <color theme="1"/>
        <rFont val="맑은 고딕"/>
        <family val="3"/>
        <charset val="129"/>
        <scheme val="minor"/>
      </rPr>
      <t>loop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</si>
  <si>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end</t>
    </r>
    <r>
      <rPr>
        <sz val="11"/>
        <color theme="1"/>
        <rFont val="맑은 고딕"/>
        <family val="2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loop</t>
    </r>
    <r>
      <rPr>
        <sz val="11"/>
        <color theme="1"/>
        <rFont val="맑은 고딕"/>
        <family val="2"/>
        <scheme val="minor"/>
      </rPr>
      <t xml:space="preserve"> ;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</si>
  <si>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for</t>
    </r>
    <r>
      <rPr>
        <sz val="11"/>
        <color theme="1"/>
        <rFont val="맑은 고딕"/>
        <family val="2"/>
        <scheme val="minor"/>
      </rPr>
      <t xml:space="preserve"> 루프변수 </t>
    </r>
    <r>
      <rPr>
        <b/>
        <sz val="11"/>
        <color theme="1"/>
        <rFont val="맑은 고딕"/>
        <family val="3"/>
        <charset val="129"/>
        <scheme val="minor"/>
      </rPr>
      <t>in</t>
    </r>
    <r>
      <rPr>
        <sz val="11"/>
        <color theme="1"/>
        <rFont val="맑은 고딕"/>
        <family val="2"/>
        <scheme val="minor"/>
      </rPr>
      <t xml:space="preserve"> 초기값 </t>
    </r>
    <r>
      <rPr>
        <b/>
        <sz val="11"/>
        <color theme="1"/>
        <rFont val="맑은 고딕"/>
        <family val="3"/>
        <charset val="129"/>
        <scheme val="minor"/>
      </rPr>
      <t>to</t>
    </r>
    <r>
      <rPr>
        <sz val="11"/>
        <color theme="1"/>
        <rFont val="맑은 고딕"/>
        <family val="2"/>
        <scheme val="minor"/>
      </rPr>
      <t xml:space="preserve"> 최종값 </t>
    </r>
    <r>
      <rPr>
        <b/>
        <sz val="11"/>
        <color theme="1"/>
        <rFont val="맑은 고딕"/>
        <family val="3"/>
        <charset val="129"/>
        <scheme val="minor"/>
      </rPr>
      <t>loop</t>
    </r>
    <phoneticPr fontId="1" type="noConversion"/>
  </si>
  <si>
    <t>10. next 문.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</si>
  <si>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next</t>
    </r>
    <r>
      <rPr>
        <sz val="11"/>
        <color theme="1"/>
        <rFont val="맑은 고딕"/>
        <family val="2"/>
        <scheme val="minor"/>
      </rPr>
      <t xml:space="preserve"> loop_label </t>
    </r>
    <r>
      <rPr>
        <b/>
        <sz val="11"/>
        <color theme="1"/>
        <rFont val="맑은 고딕"/>
        <family val="3"/>
        <charset val="129"/>
        <scheme val="minor"/>
      </rPr>
      <t>when</t>
    </r>
    <r>
      <rPr>
        <sz val="11"/>
        <color theme="1"/>
        <rFont val="맑은 고딕"/>
        <family val="2"/>
        <scheme val="minor"/>
      </rPr>
      <t xml:space="preserve"> 조건식 ;</t>
    </r>
    <phoneticPr fontId="1" type="noConversion"/>
  </si>
  <si>
    <t>11. exit 문.</t>
    <phoneticPr fontId="1" type="noConversion"/>
  </si>
  <si>
    <t>next 아래 문장이 무시되고 loop_label의 다음 수행으로 넘어감.</t>
    <phoneticPr fontId="1" type="noConversion"/>
  </si>
  <si>
    <t>Loop_label이 없는 경우에는 next 아래 문장이 무시되고, 안쪽 loop의 다음 수행으로 넘어감.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</si>
  <si>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exit</t>
    </r>
    <r>
      <rPr>
        <sz val="11"/>
        <color theme="1"/>
        <rFont val="맑은 고딕"/>
        <family val="2"/>
        <scheme val="minor"/>
      </rPr>
      <t xml:space="preserve"> loop_label </t>
    </r>
    <r>
      <rPr>
        <b/>
        <sz val="11"/>
        <color theme="1"/>
        <rFont val="맑은 고딕"/>
        <family val="3"/>
        <charset val="129"/>
        <scheme val="minor"/>
      </rPr>
      <t>when</t>
    </r>
    <r>
      <rPr>
        <sz val="11"/>
        <color theme="1"/>
        <rFont val="맑은 고딕"/>
        <family val="2"/>
        <scheme val="minor"/>
      </rPr>
      <t xml:space="preserve"> 조건식 ;</t>
    </r>
    <phoneticPr fontId="1" type="noConversion"/>
  </si>
  <si>
    <t>12. return 문.</t>
    <phoneticPr fontId="1" type="noConversion"/>
  </si>
  <si>
    <t>function이나 procedure 본체 내부에서만 사용되며, 현재의 실행을 종료시킴.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</si>
  <si>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return</t>
    </r>
    <r>
      <rPr>
        <sz val="11"/>
        <color theme="1"/>
        <rFont val="맑은 고딕"/>
        <family val="2"/>
        <scheme val="minor"/>
      </rPr>
      <t xml:space="preserve"> ; - procedure 표현식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</si>
  <si>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return</t>
    </r>
    <r>
      <rPr>
        <sz val="11"/>
        <color theme="1"/>
        <rFont val="맑은 고딕"/>
        <family val="2"/>
        <scheme val="minor"/>
      </rPr>
      <t xml:space="preserve"> function_results ; - function 표현식</t>
    </r>
    <phoneticPr fontId="1" type="noConversion"/>
  </si>
  <si>
    <t>13. null 문.</t>
    <phoneticPr fontId="1" type="noConversion"/>
  </si>
  <si>
    <t>병렬문(concurrent statement)</t>
    <phoneticPr fontId="1" type="noConversion"/>
  </si>
  <si>
    <t>회로의 동작이나 구조를 서술하기 위한 프로세스나 블록간의 연결 상태를 서술.</t>
    <phoneticPr fontId="1" type="noConversion"/>
  </si>
  <si>
    <t>1. 프로세스문.</t>
    <phoneticPr fontId="1" type="noConversion"/>
  </si>
  <si>
    <t>감지 리스트(sensitivity list)를 이용하여 process 실행.</t>
    <phoneticPr fontId="1" type="noConversion"/>
  </si>
  <si>
    <t>2. 블럭문.</t>
    <phoneticPr fontId="1" type="noConversion"/>
  </si>
  <si>
    <t>반복되는 구조를 모듈화하여 블럭문으로 구성.</t>
    <phoneticPr fontId="1" type="noConversion"/>
  </si>
  <si>
    <t>3. 병렬 프로시저 호출문. - 순차 프로시저 호출문과 동일</t>
    <phoneticPr fontId="1" type="noConversion"/>
  </si>
  <si>
    <t>4. 병렬 주장문 - 순차 주장문과 동일</t>
    <phoneticPr fontId="1" type="noConversion"/>
  </si>
  <si>
    <t>5. 병렬 신호 배정문 - 순차 신호 배정문과 동일.</t>
    <phoneticPr fontId="1" type="noConversion"/>
  </si>
  <si>
    <t>6. 콤포넌트 실체화문 (component instantiation statement)</t>
    <phoneticPr fontId="1" type="noConversion"/>
  </si>
  <si>
    <t>콤포넌트들의 입출력 신호들 및 제너릭 신호들과 다른 내부 신호와의 연결 관계 정의.</t>
    <phoneticPr fontId="1" type="noConversion"/>
  </si>
  <si>
    <r>
      <t xml:space="preserve">instantiation_label : instantiation_unit </t>
    </r>
    <r>
      <rPr>
        <b/>
        <sz val="11"/>
        <color theme="1"/>
        <rFont val="맑은 고딕"/>
        <family val="3"/>
        <charset val="129"/>
        <scheme val="minor"/>
      </rPr>
      <t>port</t>
    </r>
    <r>
      <rPr>
        <sz val="11"/>
        <color theme="1"/>
        <rFont val="맑은 고딕"/>
        <family val="2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map</t>
    </r>
    <r>
      <rPr>
        <sz val="11"/>
        <color theme="1"/>
        <rFont val="맑은 고딕"/>
        <family val="2"/>
        <scheme val="minor"/>
      </rPr>
      <t>( port 연결) ;</t>
    </r>
    <phoneticPr fontId="1" type="noConversion"/>
  </si>
  <si>
    <t>7. 생성문 (generate statement)</t>
    <phoneticPr fontId="1" type="noConversion"/>
  </si>
  <si>
    <t>ModelSim</t>
    <phoneticPr fontId="1" type="noConversion"/>
  </si>
  <si>
    <t>1. File &gt; New &gt; Project</t>
    <phoneticPr fontId="1" type="noConversion"/>
  </si>
  <si>
    <t>project 생성.</t>
    <phoneticPr fontId="1" type="noConversion"/>
  </si>
  <si>
    <t>2. Add to Project : 생성되어 있는 VHDL 선택.</t>
    <phoneticPr fontId="1" type="noConversion"/>
  </si>
  <si>
    <t xml:space="preserve">3. Compile &gt; Compile All </t>
    <phoneticPr fontId="1" type="noConversion"/>
  </si>
  <si>
    <t>VHDL source compile 실행.</t>
    <phoneticPr fontId="1" type="noConversion"/>
  </si>
  <si>
    <t>4. Simulate &gt; Start  Simulation</t>
    <phoneticPr fontId="1" type="noConversion"/>
  </si>
  <si>
    <t>- 탐색시에서 현재 Project folder의 최상위 entity 선택.</t>
    <phoneticPr fontId="1" type="noConversion"/>
  </si>
  <si>
    <t>- Simulation용 화면이 생성됨.</t>
    <phoneticPr fontId="1" type="noConversion"/>
  </si>
  <si>
    <t>5. View &gt; Wave</t>
    <phoneticPr fontId="1" type="noConversion"/>
  </si>
  <si>
    <t>- Wave 창이 생성되면, 화면 아래 Transcrip 창에 run 40 ns 후 enter하면 실행됨.</t>
    <phoneticPr fontId="1" type="noConversion"/>
  </si>
  <si>
    <t>- 단축키 O로 Time span을 줄이거나 I로 늘릴 수 있다.</t>
    <phoneticPr fontId="1" type="noConversion"/>
  </si>
  <si>
    <t>LAB</t>
    <phoneticPr fontId="1" type="noConversion"/>
  </si>
  <si>
    <t>FPGA</t>
    <phoneticPr fontId="1" type="noConversion"/>
  </si>
  <si>
    <t>ALM</t>
    <phoneticPr fontId="1" type="noConversion"/>
  </si>
  <si>
    <t>Adaptive Logic Module</t>
    <phoneticPr fontId="1" type="noConversion"/>
  </si>
  <si>
    <t>MLAB</t>
    <phoneticPr fontId="1" type="noConversion"/>
  </si>
  <si>
    <t>Memory LAB</t>
    <phoneticPr fontId="1" type="noConversion"/>
  </si>
  <si>
    <t>LPM</t>
    <phoneticPr fontId="1" type="noConversion"/>
  </si>
  <si>
    <t>Library of Parameterized Module</t>
    <phoneticPr fontId="1" type="noConversion"/>
  </si>
  <si>
    <t>Logic Array Block, ALB으로 구성됨.
The LABs are configurable logic blocks that consist of a group of logic resources.</t>
    <phoneticPr fontId="1" type="noConversion"/>
  </si>
  <si>
    <t>Gate Selection</t>
    <phoneticPr fontId="1" type="noConversion"/>
  </si>
  <si>
    <t>Output Port type</t>
    <phoneticPr fontId="1" type="noConversion"/>
  </si>
  <si>
    <t>H - upper Tr On / lower Tr Off</t>
    <phoneticPr fontId="1" type="noConversion"/>
  </si>
  <si>
    <t>L - upper Tr Off / lower Tr On</t>
    <phoneticPr fontId="1" type="noConversion"/>
  </si>
  <si>
    <t>외부 Full-up 저항에 의해 High를 유지하다 Tr이 On되면 Low로 떨어짐.</t>
    <phoneticPr fontId="1" type="noConversion"/>
  </si>
  <si>
    <t>bus type line에서 intrupt를 걸때 사용함.</t>
    <phoneticPr fontId="1" type="noConversion"/>
  </si>
  <si>
    <t>VME bus의 경우, IRQ 신호들이 Open-colector로 구성되며, 모두 같이 묶여 있음.</t>
    <phoneticPr fontId="1" type="noConversion"/>
  </si>
  <si>
    <t>구동 전류</t>
    <phoneticPr fontId="1" type="noConversion"/>
  </si>
  <si>
    <t>Ioh : Upper Tr이 drive할 수 있는 current.</t>
    <phoneticPr fontId="1" type="noConversion"/>
  </si>
  <si>
    <t>IoL : Lower Tr이 drive할 수 있는 current.</t>
    <phoneticPr fontId="1" type="noConversion"/>
  </si>
  <si>
    <t>EPLD의 GPIO의 경우, current driving 성능에 맞춰 외부 회로를 구성해야 함.</t>
    <phoneticPr fontId="1" type="noConversion"/>
  </si>
  <si>
    <t>Output port의 LED 구성 type에 따라 driving되는 current Spec이 달라짐.</t>
    <phoneticPr fontId="1" type="noConversion"/>
  </si>
  <si>
    <t>상위 LED의 경우, Ioh가 drive current가 됨.</t>
    <phoneticPr fontId="1" type="noConversion"/>
  </si>
  <si>
    <t>하위 LED의 경우, IoL이 drvie current가 됨.</t>
    <phoneticPr fontId="1" type="noConversion"/>
  </si>
  <si>
    <t>Delay time</t>
    <phoneticPr fontId="1" type="noConversion"/>
  </si>
  <si>
    <r>
      <t>전자속도가 광속(3x10</t>
    </r>
    <r>
      <rPr>
        <vertAlign val="superscript"/>
        <sz val="11"/>
        <color theme="1"/>
        <rFont val="맑은 고딕"/>
        <family val="3"/>
        <charset val="129"/>
        <scheme val="minor"/>
      </rPr>
      <t>8</t>
    </r>
    <r>
      <rPr>
        <sz val="11"/>
        <color theme="1"/>
        <rFont val="맑은 고딕"/>
        <family val="2"/>
        <scheme val="minor"/>
      </rPr>
      <t xml:space="preserve">)이므로, 1ns에 30cm를 이동하게 됨. </t>
    </r>
    <phoneticPr fontId="1" type="noConversion"/>
  </si>
  <si>
    <t>배선이 길어지는 경우, 이를 역으로 계산하면 delay time을 알 수 있음.</t>
    <phoneticPr fontId="1" type="noConversion"/>
  </si>
  <si>
    <t>- Output port에 연결되는 IC의 input capacitance 성분을 고려하여 설계해야 함.</t>
    <phoneticPr fontId="1" type="noConversion"/>
  </si>
  <si>
    <t>- FAN-OUT시 RC time이 증가함. : 각 input port들이 병렬로 연결되므로 Cin이 더해짐.</t>
    <phoneticPr fontId="1" type="noConversion"/>
  </si>
  <si>
    <t>Input Port</t>
    <phoneticPr fontId="1" type="noConversion"/>
  </si>
  <si>
    <t>Low / High threshold voltage</t>
    <phoneticPr fontId="1" type="noConversion"/>
  </si>
  <si>
    <t>Low &lt; 0.7V</t>
    <phoneticPr fontId="1" type="noConversion"/>
  </si>
  <si>
    <t>보통 0.7x Vcc와 같이 표현됨.</t>
    <phoneticPr fontId="1" type="noConversion"/>
  </si>
  <si>
    <t>Logic CELL ( LCELL )</t>
    <phoneticPr fontId="1" type="noConversion"/>
  </si>
  <si>
    <t>FPGA의 기본 기능 구현 단위</t>
    <phoneticPr fontId="1" type="noConversion"/>
  </si>
  <si>
    <t>High - Z : Tr이 모두 Off 상태</t>
    <phoneticPr fontId="1" type="noConversion"/>
  </si>
  <si>
    <t>* Bus type의 line에서 사용.</t>
    <phoneticPr fontId="1" type="noConversion"/>
  </si>
  <si>
    <t>Output port가 여러 개 묶여 있는때, 개별적으로 Output port를 drive해야 하는 경우 사용.</t>
    <phoneticPr fontId="1" type="noConversion"/>
  </si>
  <si>
    <t>각 Port들이 보통때는 High-Z를 유지하며, intrupt 및 Port에 대한 control이 필요한 경우</t>
    <phoneticPr fontId="1" type="noConversion"/>
  </si>
  <si>
    <t xml:space="preserve"> 그 Port에서만 High or Low를 출력함.</t>
    <phoneticPr fontId="1" type="noConversion"/>
  </si>
  <si>
    <t>1. Totem pole - 2-state</t>
    <phoneticPr fontId="1" type="noConversion"/>
  </si>
  <si>
    <t>2. triple-state</t>
    <phoneticPr fontId="1" type="noConversion"/>
  </si>
  <si>
    <t>3. Open - Colector or Drain</t>
    <phoneticPr fontId="1" type="noConversion"/>
  </si>
  <si>
    <t>Tr의 current drive 성능을 뜻하며, 이 성능에 따라 output에 구동시킬 수 있는 부품의 수량이 결정됨</t>
    <phoneticPr fontId="1" type="noConversion"/>
  </si>
  <si>
    <t>IoL과 Ioh가 있으며, 그 값은 다른 경우가 많음.</t>
    <phoneticPr fontId="1" type="noConversion"/>
  </si>
  <si>
    <t xml:space="preserve">Chip들의 경우, 내부 input capacitance와 line의 저항 성분으로 인해, RC filter type이 되며, </t>
    <phoneticPr fontId="1" type="noConversion"/>
  </si>
  <si>
    <t>이에 의해 RC time delay가 발생.</t>
    <phoneticPr fontId="1" type="noConversion"/>
  </si>
  <si>
    <t>- Gate의 output current가 크면, RC time에 의한 delay가 줄어듬</t>
    <phoneticPr fontId="1" type="noConversion"/>
  </si>
  <si>
    <t xml:space="preserve"> : input capacitor의 충전시간이 줄어듬.</t>
    <phoneticPr fontId="1" type="noConversion"/>
  </si>
  <si>
    <t xml:space="preserve"> : delay time를 고려하여 Cin이 낮은 부품 사용.</t>
    <phoneticPr fontId="1" type="noConversion"/>
  </si>
  <si>
    <t>- TTL : 거의 고정된 값을 가짐</t>
    <phoneticPr fontId="1" type="noConversion"/>
  </si>
  <si>
    <t>부품마다 Bias voltage가 틀리며, threshold voltage는 이 Bias voltage에 따라 달라짐.</t>
    <phoneticPr fontId="1" type="noConversion"/>
  </si>
  <si>
    <t>- CMOS : Bias voltage에 따라 달라짐.</t>
    <phoneticPr fontId="1" type="noConversion"/>
  </si>
  <si>
    <t>High &gt; 2.4V</t>
    <phoneticPr fontId="1" type="noConversion"/>
  </si>
  <si>
    <r>
      <rPr>
        <sz val="11"/>
        <color theme="1"/>
        <rFont val="맑은 고딕"/>
        <family val="3"/>
        <charset val="129"/>
      </rPr>
      <t>→</t>
    </r>
    <r>
      <rPr>
        <sz val="11"/>
        <color theme="1"/>
        <rFont val="맑은 고딕"/>
        <family val="2"/>
        <scheme val="minor"/>
      </rPr>
      <t xml:space="preserve"> Bias 전압이 틀린 IC를 cascade로 연결하는 경우, 앞에 오는 IC의 V_OH와</t>
    </r>
    <phoneticPr fontId="1" type="noConversion"/>
  </si>
  <si>
    <t xml:space="preserve">   뒤에 오는 IC의 V_IH의 Level를 check하여 뒤에 오는 IC에서 High를 Low로 인식하는</t>
    <phoneticPr fontId="1" type="noConversion"/>
  </si>
  <si>
    <t xml:space="preserve">   오류를 방지해야 함</t>
    <phoneticPr fontId="1" type="noConversion"/>
  </si>
  <si>
    <t>Flip-Flop</t>
    <phoneticPr fontId="1" type="noConversion"/>
  </si>
  <si>
    <t>비동기 신호를 동기 신호로 만들어줌</t>
    <phoneticPr fontId="1" type="noConversion"/>
  </si>
  <si>
    <t>: glich 현상 개선</t>
    <phoneticPr fontId="1" type="noConversion"/>
  </si>
  <si>
    <t>D에 입력된 data가 CLK가 상승에지 일때, Q로 출력됨</t>
    <phoneticPr fontId="1" type="noConversion"/>
  </si>
  <si>
    <t>*glich 현상 : input signal의 delay에 의해 의도하지 않는 상태의 출력 파형이 발생</t>
    <phoneticPr fontId="1" type="noConversion"/>
  </si>
  <si>
    <t>Set-up time - clk rising edge 전에 D에 data가 input되어야 하는 time</t>
    <phoneticPr fontId="1" type="noConversion"/>
  </si>
  <si>
    <t>Hold time : rising-edge후 data를 유지해야 하는 시간</t>
    <phoneticPr fontId="1" type="noConversion"/>
  </si>
  <si>
    <t>주파수 : driving 할 수 있는 clock 주파수</t>
    <phoneticPr fontId="1" type="noConversion"/>
  </si>
  <si>
    <t>중요 특성</t>
    <phoneticPr fontId="1" type="noConversion"/>
  </si>
  <si>
    <t>*meta-stable 현상</t>
    <phoneticPr fontId="1" type="noConversion"/>
  </si>
  <si>
    <t>→ Set-up/Hold time을 못지키는 경우, meta-stable 상태가 발생함</t>
    <phoneticPr fontId="1" type="noConversion"/>
  </si>
  <si>
    <t>Data 상태를 유지하지 못하고, random하게 흔들리는 현상</t>
    <phoneticPr fontId="1" type="noConversion"/>
  </si>
  <si>
    <t>Solution : 두개의 flip-flop 사용</t>
    <phoneticPr fontId="1" type="noConversion"/>
  </si>
  <si>
    <t>Line type</t>
    <phoneticPr fontId="1" type="noConversion"/>
  </si>
  <si>
    <t>differencial line</t>
    <phoneticPr fontId="1" type="noConversion"/>
  </si>
  <si>
    <t>두 line의 전압차로 신호결정함</t>
    <phoneticPr fontId="1" type="noConversion"/>
  </si>
  <si>
    <t>Common mode noise에 강함</t>
    <phoneticPr fontId="1" type="noConversion"/>
  </si>
  <si>
    <t>통신 protocol</t>
    <phoneticPr fontId="1" type="noConversion"/>
  </si>
  <si>
    <t xml:space="preserve">- RS-422, RS-485 : GND도 같이 연결 ( STP line ) </t>
    <phoneticPr fontId="1" type="noConversion"/>
  </si>
  <si>
    <t>- Ethernet : GND 연결하지 않음 ( UTP line )</t>
    <phoneticPr fontId="1" type="noConversion"/>
  </si>
  <si>
    <t>Pull-up 저항, Pull-down 저항</t>
    <phoneticPr fontId="1" type="noConversion"/>
  </si>
  <si>
    <t>내부 Tr의 구동전류와 외부 구동소자의 구동전류에 맞춰 저항값 설정함</t>
    <phoneticPr fontId="1" type="noConversion"/>
  </si>
  <si>
    <t>저항값이 낮은 경우, 저항 path로 Noise가 흡수되는 효과 있음.</t>
    <phoneticPr fontId="1" type="noConversion"/>
  </si>
  <si>
    <r>
      <t xml:space="preserve">소모전력 </t>
    </r>
    <r>
      <rPr>
        <sz val="11"/>
        <color theme="1"/>
        <rFont val="맑은 고딕"/>
        <family val="3"/>
        <charset val="129"/>
      </rPr>
      <t>↔</t>
    </r>
    <r>
      <rPr>
        <sz val="11"/>
        <color theme="1"/>
        <rFont val="맑은 고딕"/>
        <family val="2"/>
      </rPr>
      <t xml:space="preserve"> Noise : trade-off</t>
    </r>
    <phoneticPr fontId="1" type="noConversion"/>
  </si>
  <si>
    <t>AHDL</t>
    <phoneticPr fontId="1" type="noConversion"/>
  </si>
  <si>
    <t>VARIABLE 선언</t>
    <phoneticPr fontId="1" type="noConversion"/>
  </si>
  <si>
    <t>LCELL - 한 개의 cell로 강제 정의함</t>
    <phoneticPr fontId="1" type="noConversion"/>
  </si>
  <si>
    <t>NODE - 기본 port 선언</t>
    <phoneticPr fontId="1" type="noConversion"/>
  </si>
  <si>
    <t>Compile시 자동으로 다른 port들과 같이 한 개의 cell로 정의될 수 있음</t>
    <phoneticPr fontId="1" type="noConversion"/>
  </si>
  <si>
    <t>의도적으로 delay를 발생시키는 경우 사용함.</t>
    <phoneticPr fontId="1" type="noConversion"/>
  </si>
  <si>
    <t>MCELL과 동일 개념임</t>
    <phoneticPr fontId="1" type="noConversion"/>
  </si>
  <si>
    <t>Filp-Flop</t>
    <phoneticPr fontId="1" type="noConversion"/>
  </si>
  <si>
    <t>AHDL - 만들어져 있는 Filp-Flop만 사용 가능함</t>
    <phoneticPr fontId="1" type="noConversion"/>
  </si>
  <si>
    <t>VHDL - source상에서 만들어서 사용 가능함</t>
    <phoneticPr fontId="1" type="noConversion"/>
  </si>
  <si>
    <t>a1 : NODE ;</t>
    <phoneticPr fontId="1" type="noConversion"/>
  </si>
  <si>
    <t>a1 : LCELL ;</t>
    <phoneticPr fontId="1" type="noConversion"/>
  </si>
  <si>
    <t>VARIABLE</t>
    <phoneticPr fontId="1" type="noConversion"/>
  </si>
  <si>
    <t>a1, a2 : LCELL ;</t>
    <phoneticPr fontId="1" type="noConversion"/>
  </si>
  <si>
    <t xml:space="preserve">F1 : DFF ; </t>
    <phoneticPr fontId="1" type="noConversion"/>
  </si>
  <si>
    <t>-- D-flip-flop 선언</t>
    <phoneticPr fontId="1" type="noConversion"/>
  </si>
  <si>
    <t>D1 : TR1 ;</t>
    <phoneticPr fontId="1" type="noConversion"/>
  </si>
  <si>
    <t>-- Tr 선언</t>
    <phoneticPr fontId="1" type="noConversion"/>
  </si>
  <si>
    <t>BEGIN</t>
    <phoneticPr fontId="1" type="noConversion"/>
  </si>
  <si>
    <t>a1 = ! ( a &amp; b ) ;</t>
    <phoneticPr fontId="1" type="noConversion"/>
  </si>
  <si>
    <t>a2 = a1 # c ;</t>
    <phoneticPr fontId="1" type="noConversion"/>
  </si>
  <si>
    <t>example</t>
    <phoneticPr fontId="1" type="noConversion"/>
  </si>
  <si>
    <t>F1.CLK = CLK1 ;</t>
    <phoneticPr fontId="1" type="noConversion"/>
  </si>
  <si>
    <t>F1.PRN = VCC ;</t>
    <phoneticPr fontId="1" type="noConversion"/>
  </si>
  <si>
    <t>F1.CLRN = VCC ;</t>
    <phoneticPr fontId="1" type="noConversion"/>
  </si>
  <si>
    <t>F1 = a2</t>
    <phoneticPr fontId="1" type="noConversion"/>
  </si>
  <si>
    <t>-- preset 정의</t>
    <phoneticPr fontId="1" type="noConversion"/>
  </si>
  <si>
    <t>-- input data 정의</t>
    <phoneticPr fontId="1" type="noConversion"/>
  </si>
  <si>
    <t>-- flip-flop 정의</t>
    <phoneticPr fontId="1" type="noConversion"/>
  </si>
  <si>
    <t>D1.IN = F1.q ;</t>
    <phoneticPr fontId="1" type="noConversion"/>
  </si>
  <si>
    <t>D1.OE = a1 ;</t>
    <phoneticPr fontId="1" type="noConversion"/>
  </si>
  <si>
    <t>CC = D1.OUT ;</t>
    <phoneticPr fontId="1" type="noConversion"/>
  </si>
  <si>
    <t>-- Tri-state buffer 정의</t>
    <phoneticPr fontId="1" type="noConversion"/>
  </si>
  <si>
    <t>IF 문</t>
    <phoneticPr fontId="1" type="noConversion"/>
  </si>
  <si>
    <t>IF ( a==VCC) &amp;&amp; ( b==VCC) THEN</t>
    <phoneticPr fontId="1" type="noConversion"/>
  </si>
  <si>
    <t>a1 = GND ;</t>
    <phoneticPr fontId="1" type="noConversion"/>
  </si>
  <si>
    <t>ELSE</t>
    <phoneticPr fontId="1" type="noConversion"/>
  </si>
  <si>
    <t>a1 = VCC ;</t>
    <phoneticPr fontId="1" type="noConversion"/>
  </si>
  <si>
    <t>END IF;</t>
    <phoneticPr fontId="1" type="noConversion"/>
  </si>
  <si>
    <t>END ;</t>
    <phoneticPr fontId="1" type="noConversion"/>
  </si>
  <si>
    <t>-- ELSIF ….. THEN</t>
    <phoneticPr fontId="1" type="noConversion"/>
  </si>
  <si>
    <t>-- &amp; : and bit 연산자</t>
    <phoneticPr fontId="1" type="noConversion"/>
  </si>
  <si>
    <t>-- # : OR bit 연산자</t>
    <phoneticPr fontId="1" type="noConversion"/>
  </si>
  <si>
    <t>-- &amp;&amp; : and 논리연산자</t>
    <phoneticPr fontId="1" type="noConversion"/>
  </si>
  <si>
    <t>TABLE 문</t>
    <phoneticPr fontId="1" type="noConversion"/>
  </si>
  <si>
    <t>TABLE</t>
    <phoneticPr fontId="1" type="noConversion"/>
  </si>
  <si>
    <t>a, b =&gt; a1 ;</t>
    <phoneticPr fontId="1" type="noConversion"/>
  </si>
  <si>
    <t>0, 0 =&gt; 1 ;</t>
    <phoneticPr fontId="1" type="noConversion"/>
  </si>
  <si>
    <t>0, 1 =&gt; 0 ;</t>
    <phoneticPr fontId="1" type="noConversion"/>
  </si>
  <si>
    <t>1, 0 =&gt; 0 ;</t>
    <phoneticPr fontId="1" type="noConversion"/>
  </si>
  <si>
    <t>1, 1 =&gt; 0 ;</t>
    <phoneticPr fontId="1" type="noConversion"/>
  </si>
  <si>
    <t>END TABLE ;</t>
    <phoneticPr fontId="1" type="noConversion"/>
  </si>
  <si>
    <t>DEFAULTS 문</t>
    <phoneticPr fontId="1" type="noConversion"/>
  </si>
  <si>
    <t>조건문에서만 상태가 변경되고, 루프를 나오면 defaults문에서 선언된 값으로</t>
    <phoneticPr fontId="1" type="noConversion"/>
  </si>
  <si>
    <t>원복됨</t>
    <phoneticPr fontId="1" type="noConversion"/>
  </si>
  <si>
    <t>DEFAULTS</t>
    <phoneticPr fontId="1" type="noConversion"/>
  </si>
  <si>
    <t>kk = GND ;</t>
    <phoneticPr fontId="1" type="noConversion"/>
  </si>
  <si>
    <t>END DEFAULTS ;</t>
    <phoneticPr fontId="1" type="noConversion"/>
  </si>
  <si>
    <t>Sub function 정의</t>
    <phoneticPr fontId="1" type="noConversion"/>
  </si>
  <si>
    <t>FUNCTION KeyPadCon (clk, row[3..0])</t>
  </si>
  <si>
    <t>RETURNS (col[2..0], data[7..0], key_act);</t>
  </si>
  <si>
    <t>반복 및 구별이 필요한 function을 .tdf로 분리하여 program 후,  불러서 사용함</t>
    <phoneticPr fontId="1" type="noConversion"/>
  </si>
  <si>
    <t>선언</t>
    <phoneticPr fontId="1" type="noConversion"/>
  </si>
  <si>
    <t>KeyScan : KeyPadCon ;</t>
    <phoneticPr fontId="1" type="noConversion"/>
  </si>
  <si>
    <t>-- KeyScan 변수로 선언</t>
    <phoneticPr fontId="1" type="noConversion"/>
  </si>
  <si>
    <t>Statemachine</t>
    <phoneticPr fontId="1" type="noConversion"/>
  </si>
  <si>
    <t>변수선언</t>
    <phoneticPr fontId="1" type="noConversion"/>
  </si>
  <si>
    <t>SS : Machine with states ( idle, read, write, ACK ) ;</t>
    <phoneticPr fontId="1" type="noConversion"/>
  </si>
  <si>
    <t>ss.reset = sysreset ;</t>
    <phoneticPr fontId="1" type="noConversion"/>
  </si>
  <si>
    <t>ss.clk = CLK1 ;</t>
    <phoneticPr fontId="1" type="noConversion"/>
  </si>
  <si>
    <t>CASE ss IS</t>
    <phoneticPr fontId="1" type="noConversion"/>
  </si>
  <si>
    <t>WHEN idle =&gt;</t>
    <phoneticPr fontId="1" type="noConversion"/>
  </si>
  <si>
    <t xml:space="preserve">   IF ( rw == 1 ) THEN</t>
    <phoneticPr fontId="1" type="noConversion"/>
  </si>
  <si>
    <t xml:space="preserve">     ss = read ;</t>
    <phoneticPr fontId="1" type="noConversion"/>
  </si>
  <si>
    <t xml:space="preserve">   END IF;</t>
    <phoneticPr fontId="1" type="noConversion"/>
  </si>
  <si>
    <t>WHEN read =&gt;</t>
    <phoneticPr fontId="1" type="noConversion"/>
  </si>
  <si>
    <t xml:space="preserve">   …..</t>
    <phoneticPr fontId="1" type="noConversion"/>
  </si>
  <si>
    <t>END CASE ;</t>
    <phoneticPr fontId="1" type="noConversion"/>
  </si>
  <si>
    <t>종류</t>
    <phoneticPr fontId="1" type="noConversion"/>
  </si>
  <si>
    <t xml:space="preserve">1. MOORE : </t>
    <phoneticPr fontId="1" type="noConversion"/>
  </si>
  <si>
    <t>2. MEALY : 이전 상태의 입력(DFF출력)과 현상태의 입력을 같이 사용</t>
    <phoneticPr fontId="1" type="noConversion"/>
  </si>
  <si>
    <t>보통 D-FF 출력과 그 앞 cycle의 입력을 받는다.</t>
    <phoneticPr fontId="1" type="noConversion"/>
  </si>
  <si>
    <t>- Flip-Flop의 출력은 이전 cycle의 value가 출력된다.</t>
    <phoneticPr fontId="1" type="noConversion"/>
  </si>
  <si>
    <t>TITLE "DIO Board VME Bus Interface &amp; InnOut Signal Controller";</t>
  </si>
  <si>
    <t>INCLUDE "opndrn.inc";</t>
  </si>
  <si>
    <t>SUBDESIGN VMECONT</t>
  </si>
  <si>
    <t>(</t>
  </si>
  <si>
    <t xml:space="preserve">: INPUT; </t>
  </si>
  <si>
    <t>AM[5..0], ADDR[23..1]</t>
  </si>
  <si>
    <t>: INPUT;</t>
  </si>
  <si>
    <t>nDS_DLY30, nDS_DLY50, nIACKIN</t>
  </si>
  <si>
    <t>GA[3..0], GAP</t>
  </si>
  <si>
    <t>: OUTPUT;</t>
  </si>
  <si>
    <t>DTACK, BERR, IRQ, nIACKOUT</t>
  </si>
  <si>
    <t>DATA[15..0]</t>
  </si>
  <si>
    <t>: BIDIR;</t>
  </si>
  <si>
    <t>KEYPAD_M, COL[2..0]</t>
  </si>
  <si>
    <t>ROW[3..0]</t>
  </si>
  <si>
    <t>LIM_SEN[8..0], PRSS_SEN[8..0]</t>
  </si>
  <si>
    <t>SAFE_LOCK[2..0], SAFE_UNLOCK[2..0]</t>
  </si>
  <si>
    <t>DBOX0_PSEN, DBOX0_WLEAK</t>
  </si>
  <si>
    <t>DBOX1_PSEN, DBOX1_WLEAK</t>
  </si>
  <si>
    <t>MOT_nFAULT[2..0]</t>
  </si>
  <si>
    <t>MOT_nRST[2..0], MOT_DIR[2..0]</t>
  </si>
  <si>
    <t>MOT_EN[2..0]</t>
  </si>
  <si>
    <t>SEL_SW[8..0], nON_SSR[8..0]</t>
  </si>
  <si>
    <t>nON_SV[8..0], nCHK_SV[8..0]</t>
  </si>
  <si>
    <t>nMON_MODE, nREM_MODE, nEMR_MODE</t>
  </si>
  <si>
    <t>nRMODE_FIRE_EN</t>
  </si>
  <si>
    <t>SEL_DATA[8..0], FIRE[8..0]</t>
  </si>
  <si>
    <t>nTMR_START, nSEL_CLEAR, LED_CONT</t>
  </si>
  <si>
    <t>nTMR_TIMEOUT</t>
  </si>
  <si>
    <t>P3V_F, P28V2O_F, P28V2H_F, P28V1H_F</t>
  </si>
  <si>
    <t>P5VH_F, P28V2T_F, P28V1T_F, P5VT_F</t>
  </si>
  <si>
    <t>TEST_EN[7..0], TEST_DATA[3..0]</t>
  </si>
  <si>
    <t>SCL</t>
  </si>
  <si>
    <t>SDA</t>
  </si>
  <si>
    <t>)</t>
  </si>
  <si>
    <t>VARIABLE</t>
  </si>
  <si>
    <t>KeyScan</t>
  </si>
  <si>
    <t>: KeyPadCon;</t>
  </si>
  <si>
    <t>data_tri[15..0]</t>
  </si>
  <si>
    <t>: TRI;</t>
  </si>
  <si>
    <t>GA_perr</t>
  </si>
  <si>
    <t>: LCELL;</t>
  </si>
  <si>
    <t>DTACK_Latch, Istat_read</t>
  </si>
  <si>
    <t>: DFF;</t>
  </si>
  <si>
    <t>keypad_mstr, LED_CONT</t>
  </si>
  <si>
    <t>--REM_mot_nrst[2..0]</t>
  </si>
  <si>
    <t>REM_mot_en[2..0], REM_mot_dir[2..0]</t>
  </si>
  <si>
    <t>EMR_mot_en[2..0], EMR_mot_dir[2..0]</t>
  </si>
  <si>
    <t>MNT_mot_en[2..0], MNT_mot_dir[2..0]</t>
  </si>
  <si>
    <t>REM_SD[8..0], SV_Istat[8..0]</t>
  </si>
  <si>
    <t xml:space="preserve">: DFF; </t>
  </si>
  <si>
    <t>EMR_Fire[8..0], REM_Fire[8..0]</t>
  </si>
  <si>
    <t>iTEST_EN[7..0], iTEST_DATA[3..0]</t>
  </si>
  <si>
    <t>emr_sd[8..0], n_fire_fail[8..0]</t>
  </si>
  <si>
    <t>emr_fire_start, rem_fire_start</t>
  </si>
  <si>
    <t>fire_started</t>
  </si>
  <si>
    <t>fire_timeout</t>
  </si>
  <si>
    <t>keypad_mIRQ, lim_sen_mIRQ, prs_sen_mIRQ</t>
  </si>
  <si>
    <t>sel_sw_mIRQ, mode_sw_mIRQ</t>
  </si>
  <si>
    <t>pwr_ft_mIRQ, mot_ft_mIRQ</t>
  </si>
  <si>
    <t>safe_lck_mIRQ, w_leak_mIRQ</t>
  </si>
  <si>
    <t>keypad_sIRQ, lim_sen_sIRQ, prs_sen_sIRQ</t>
  </si>
  <si>
    <t>sel_sw_sIRQ, mode_sw_sIRQ</t>
  </si>
  <si>
    <t>pwr_ft_sIRQ, mot_ft_sIRQ</t>
  </si>
  <si>
    <t>safe_lck_sIRQ, w_leak_sIRQ</t>
  </si>
  <si>
    <t>mIRQ_read, sIRQ_read</t>
  </si>
  <si>
    <t>mir_read, sir_read</t>
  </si>
  <si>
    <t>sel_sw_sync[8..0], sel_sw_reg[8..0]</t>
  </si>
  <si>
    <t>sel_sw_sync_m[8..0], sel_sw_reg_m[8..0]</t>
  </si>
  <si>
    <t>sel_sw_sync_s[8..0], sel_sw_reg_s[8..0]</t>
  </si>
  <si>
    <t>lim_sen_pre[8..0], lim_sen_debnced[8..0]</t>
  </si>
  <si>
    <t>lim_sen_sync_m[8..0], lim_sen_reg_m[8..0]</t>
  </si>
  <si>
    <t>lim_sen_sync_s[8..0], lim_sen_reg_s[8..0]</t>
  </si>
  <si>
    <t>prs_sen_pre[8..0], prs_sen_debnced[8..0]</t>
  </si>
  <si>
    <t>prs_sen_sync_m[8..0], prs_sen_reg_m[8..0]</t>
  </si>
  <si>
    <t>prs_sen_sync_s[8..0], prs_sen_reg_s[8..0]</t>
  </si>
  <si>
    <t>mode_sw_pre[6..0], mode_sw_debnced[6..0]</t>
  </si>
  <si>
    <t>mode_sw_sync[6..0], mode_sw_reg[6..0]</t>
  </si>
  <si>
    <t>mode_sw_sync_m[6..0], mode_sw_reg_m[6..0]</t>
  </si>
  <si>
    <t>mode_sw_sync_s[6..0], mode_sw_reg_s[6..0]</t>
  </si>
  <si>
    <t>pwr_ft_sync_m[6..0], pwr_ft_reg_m[6..0]</t>
  </si>
  <si>
    <t>pwr_ft_sync_s[6..0], pwr_ft_reg_s[6..0]</t>
  </si>
  <si>
    <t>mot_ft_sync_m[2..0], mot_ft_reg_m[2..0]</t>
  </si>
  <si>
    <t>mot_ft_sync_s[2..0], mot_ft_reg_s[2..0]</t>
  </si>
  <si>
    <t>safe_lck_pre[5..0], safe_lck_debnced[5..0]</t>
  </si>
  <si>
    <t>safe_lck_sync[5..0], safe_lck_reg[5..0]</t>
  </si>
  <si>
    <t>safe_lck_sync_m[5..0], safe_lck_reg_m[5..0]</t>
  </si>
  <si>
    <t>safe_lck_sync_s[5..0], safe_lck_reg_s[5..0]</t>
  </si>
  <si>
    <t>w_leak_pre[3..0], w_leak_debnced[3..0]</t>
  </si>
  <si>
    <t>w_leak_sync_m[3..0], w_leak_reg_m[3..0]</t>
  </si>
  <si>
    <t>w_leak_sync_s[3..0], w_leak_reg_s[3..0]</t>
  </si>
  <si>
    <t>timer_start, timer_start_d[2..0]</t>
  </si>
  <si>
    <t>clk_div_cnt[20..0], timer_cnt[5..0]</t>
  </si>
  <si>
    <t>clk_8hz, clk_16hz, clk_32hz</t>
  </si>
  <si>
    <t>: NODE;</t>
  </si>
  <si>
    <t>sel_sw_edge[8..0], mode_sw_edge[6..0]</t>
  </si>
  <si>
    <t>safe_lck_edge[5..0]</t>
  </si>
  <si>
    <t>sel_sw_edge_m[8..0], sel_sw_edge_s[8..0]</t>
  </si>
  <si>
    <t>mode_sw_edge_m[6..0], mode_sw_edge_s[6..0]</t>
  </si>
  <si>
    <t>lim_sen_edge_m[8..0], lim_sen_edge_s[8..0]</t>
  </si>
  <si>
    <t>prs_sen_edge_m[8..0], prs_sen_edge_s[8..0]</t>
  </si>
  <si>
    <t>pwr_ft_edge_m[6..0], pwr_ft_edge_s[6..0]</t>
  </si>
  <si>
    <t>mot_ft_edge_m[2..0], mot_ft_edge_s[2..0]</t>
  </si>
  <si>
    <t>safe_lck_edge_m[5..0], safe_lck_edge_s[5..0]</t>
  </si>
  <si>
    <t>w_leak_edge_m[3..0], w_leak_edge_s[3..0]</t>
  </si>
  <si>
    <t>n_tmr_timeout</t>
  </si>
  <si>
    <t>mode_sw[6..0], pwr_ft[6..0]</t>
  </si>
  <si>
    <t xml:space="preserve">: NODE; </t>
  </si>
  <si>
    <t>w_leak_sen[3..0]</t>
  </si>
  <si>
    <t>safe_unlck_bits[8..0]</t>
  </si>
  <si>
    <t>dbox_psen_bits[8..0]</t>
  </si>
  <si>
    <t>dbox_wleak_bits[8..0]</t>
  </si>
  <si>
    <t>ncs_lim_sen, ncs_prs_sen, ncs_safe_lck</t>
  </si>
  <si>
    <t>ncs_mot_con, ncs_sel_sw, ncs_on_ssr</t>
  </si>
  <si>
    <t>ncs_on_sv, ncs_chk_sv, ncs_pwr_ft</t>
  </si>
  <si>
    <t>ncs_fp_sw, ncs_sel_data, ncs_fire_con</t>
  </si>
  <si>
    <t>ncs_test_con, ncs_keypad</t>
  </si>
  <si>
    <t>ncs_actv_irq, ncs_stby_irq</t>
  </si>
  <si>
    <t>i2c_sda</t>
  </si>
  <si>
    <t>: OPNDRN;</t>
  </si>
  <si>
    <t>i2c_start, i2c_stop, i2c_add[6..0]</t>
  </si>
  <si>
    <t>i2c_in_data[15..0], i2c_out_data[15..0]</t>
  </si>
  <si>
    <t>i2c_nack, i2c_data, i2c_rd_nwr</t>
  </si>
  <si>
    <t>byte_add, i2c_wr_clk</t>
  </si>
  <si>
    <t>reg_add[7..0], state_cnt[3..0]</t>
  </si>
  <si>
    <t>out_data[15..0]</t>
  </si>
  <si>
    <t>i2c_ncs_mot_con, i2c_ncs_sel_data</t>
  </si>
  <si>
    <t>i2c_ncs_fire_con, i2c_ncs_test_con</t>
  </si>
  <si>
    <t>i2c_ncs_keypad, i2c_ncs_stby_irq</t>
  </si>
  <si>
    <t>ss : MACHINE WITH STATES(idle, add_st, add_ack_st, reg_add_st, reg_ack_st, wr_data_st, rd_data_st, data_ack_st);</t>
  </si>
  <si>
    <t>BEGIN</t>
  </si>
  <si>
    <t xml:space="preserve">   DEFAULTS</t>
  </si>
  <si>
    <t>i2c_data = GND;</t>
  </si>
  <si>
    <t>i2c_wr_clk = GND;</t>
  </si>
  <si>
    <t>state_cnt[] = H"0";</t>
  </si>
  <si>
    <t>i2c_add[] = H"00";</t>
  </si>
  <si>
    <t>i2c_in_data[] = H"0000";</t>
  </si>
  <si>
    <t>i2c_out_data[] = H"0000";</t>
  </si>
  <si>
    <t>i2c_rd_nwr = VCC;</t>
  </si>
  <si>
    <t>byte_add = GND;</t>
  </si>
  <si>
    <t>reg_add[] = H"00";</t>
  </si>
  <si>
    <t xml:space="preserve">   END DEFAULTS;</t>
  </si>
  <si>
    <t>GA_perr = GA[3] $ GA[2] $ GA[1] $ GA[0] $ GAP;</t>
  </si>
  <si>
    <t>--!ncs_lim_sen = !nAS &amp; (AM[] == H"39") &amp; (ADDR[19..16] == GA[3..0]) &amp; (ADDR[15..12] == H"0") &amp; nLWORD &amp; nIACKIN;</t>
  </si>
  <si>
    <t>!ncs_lim_sen = !nAS &amp; (ADDR[19..16] == GA[3..0]) &amp; (ADDR[7..4] == H"0") &amp; nLWORD &amp; nIACKIN;</t>
  </si>
  <si>
    <t>!ncs_prs_sen = !nAS &amp; (ADDR[19..16] == GA[3..0]) &amp; (ADDR[7..4] == H"1") &amp; nLWORD &amp; nIACKIN;</t>
  </si>
  <si>
    <t>!ncs_safe_lck = !nAS &amp; (ADDR[19..16] == GA[3..0]) &amp; (ADDR[7..4] == H"2") &amp; nLWORD &amp; nIACKIN;</t>
  </si>
  <si>
    <t>!ncs_mot_con = !nAS &amp; (ADDR[19..16] == GA[3..0]) &amp; (ADDR[7..4] == H"3") &amp; nLWORD &amp; nIACKIN;</t>
  </si>
  <si>
    <t>!ncs_sel_sw = !nAS &amp; (ADDR[19..16] == GA[3..0]) &amp; (ADDR[7..4] == H"4") &amp; nLWORD &amp; nIACKIN;</t>
  </si>
  <si>
    <t>!ncs_on_ssr = !nAS &amp; (ADDR[19..16] == GA[3..0]) &amp; (ADDR[7..4] == H"5") &amp; nLWORD &amp; nIACKIN;</t>
  </si>
  <si>
    <t>!ncs_on_sv = !nAS &amp; (ADDR[19..16] == GA[3..0]) &amp; (ADDR[7..4] == H"6") &amp; nLWORD &amp; nIACKIN;</t>
  </si>
  <si>
    <t>!ncs_chk_sv = !nAS &amp; (ADDR[19..16] == GA[3..0]) &amp; (ADDR[7..4] == H"7") &amp; nLWORD &amp; nIACKIN;</t>
  </si>
  <si>
    <t>!ncs_pwr_ft = !nAS &amp; (ADDR[19..16] == GA[3..0]) &amp; (ADDR[7..4] == H"8") &amp; nLWORD &amp; nIACKIN;</t>
  </si>
  <si>
    <t>!ncs_fp_sw = !nAS &amp; (ADDR[19..16] == GA[3..0]) &amp; (ADDR[7..4] == H"9") &amp; nLWORD &amp; nIACKIN;</t>
  </si>
  <si>
    <t>!ncs_sel_data = !nAS &amp; (ADDR[19..16] == GA[3..0]) &amp; (ADDR[7..4] == H"A") &amp; nLWORD &amp; nIACKIN;</t>
  </si>
  <si>
    <t>!ncs_fire_con = !nAS &amp; (ADDR[19..16] == GA[3..0]) &amp; (ADDR[7..4] == H"B") &amp; nLWORD &amp; nIACKIN;</t>
  </si>
  <si>
    <t>!ncs_test_con = !nAS &amp; (ADDR[19..16] == GA[3..0]) &amp; (ADDR[7..4] == H"C") &amp; nLWORD &amp; nIACKIN;</t>
  </si>
  <si>
    <t>!ncs_keypad = !nAS &amp; (ADDR[19..16] == GA[3..0]) &amp; (ADDR[7..4] == H"D") &amp; nLWORD &amp; nIACKIN;</t>
  </si>
  <si>
    <t>!ncs_actv_irq = !nAS &amp; (ADDR[19..16] == GA[3..0]) &amp; (ADDR[7..4] == H"E") &amp; nLWORD &amp; nIACKIN;</t>
  </si>
  <si>
    <t>!ncs_stby_irq = !nAS &amp; (ADDR[19..16] == GA[3..0]) &amp; (ADDR[7..4] == H"F") &amp; nLWORD &amp; nIACKIN;</t>
  </si>
  <si>
    <t>--!nOE_BUF = !nAS &amp; (AM[] == H"39") &amp; (ADDR[19..16] == GA[3..0]) &amp; nIACKIN</t>
  </si>
  <si>
    <t>!nOE_BUF = !nAS &amp; (ADDR[19..16] == GA[3..0]) &amp; nIACKIN</t>
  </si>
  <si>
    <t># !nIACKIN &amp; (ADDR[3..1] == GA[2..0]) &amp; !nDS_OUT;</t>
  </si>
  <si>
    <t>DIR_BUF = nWRITE # !nIACKIN;</t>
  </si>
  <si>
    <t>nDS_OUT = nDS0 &amp; nDS1;</t>
  </si>
  <si>
    <t xml:space="preserve">-- 2014/12/30, nDS_OUT = nDS0 &amp; nDS1; </t>
  </si>
  <si>
    <t>--DTACK = !nAS &amp; ((AM[] == H"39") # (AM[] == H"3D")) &amp; (ADDR[19..16] == GA[3..0]) &amp; !nDS_OUT &amp; nLWORD &amp; !nDS_DLY50</t>
  </si>
  <si>
    <t>--DTACK = !nAS &amp; (ADDR[19..16] == GA[3..0]) &amp; !nDS_OUT &amp; nLWORD &amp; !nDS_DLY50</t>
  </si>
  <si>
    <t>--</t>
  </si>
  <si>
    <t># !nIACKIN &amp; (ADDR[3..1] == !GA[2..0]) &amp; !nDS_OUT &amp; !nDS_DLY50;</t>
  </si>
  <si>
    <t>DTACK_Latch.clk = !nAS &amp; (ADDR[19..16] == GA[3..0]) &amp; !nDS_OUT &amp; nLWORD &amp; !nDS_DLY50</t>
  </si>
  <si>
    <t>DTACK_Latch = VCC;</t>
  </si>
  <si>
    <t>DTACK_Latch.clrn = !nDS_OUT &amp; nSYSRESET;</t>
  </si>
  <si>
    <t>DTACK = DTACK_Latch;</t>
  </si>
  <si>
    <t xml:space="preserve">--BERR = !nAS &amp; ((AM[] == H"39") # (AM[] == H"3D")) &amp; (ADDR[19..16] == GA[3..0]) &amp; !nDS_OUT &amp; !nLWORD &amp; !nDS_DLY50; </t>
  </si>
  <si>
    <t xml:space="preserve">BERR = VCC; </t>
  </si>
  <si>
    <t>--!nIACKOUT = !nIACKIN &amp; (ADDR[3..1] != GA[2..0]);</t>
  </si>
  <si>
    <t>nIACKOUT = GND;</t>
  </si>
  <si>
    <t>-- 2015/05/06, Version 2.8.1</t>
  </si>
  <si>
    <t>mIRQ_read.clk = !ncs_actv_irq &amp; nWRITE;</t>
  </si>
  <si>
    <t>mIRQ_read.clrn = !(!ncs_actv_irq &amp; DTACK);</t>
  </si>
  <si>
    <t>mIRQ_read = VCC;</t>
  </si>
  <si>
    <t>sIRQ_read.clk = !ncs_stby_irq &amp; nWRITE;</t>
  </si>
  <si>
    <t>sIRQ_read.clrn = !(!ncs_stby_irq &amp; DTACK);</t>
  </si>
  <si>
    <t>sIRQ_read = VCC;</t>
  </si>
  <si>
    <t>i2cIRQ_read = !i2c_ncs_stby_irq &amp; (ss == add_ack_st) &amp; (i2c_rd_nwr == VCC);</t>
  </si>
  <si>
    <t>(mir_read, sir_read).clk = DTACK;</t>
  </si>
  <si>
    <t xml:space="preserve">(mir_read, sir_read).clrn = !(nAS &amp; nDS_DLY50 &amp; !DTACK); </t>
  </si>
  <si>
    <t>mir_read = !ncs_actv_irq &amp; nWRITE;</t>
  </si>
  <si>
    <t>sir_read = !ncs_stby_irq &amp; nWRITE;</t>
  </si>
  <si>
    <t>i2cir_read = !i2c_ncs_stby_irq &amp; (ss == data_ack_st) &amp; (i2c_rd_nwr == VCC);</t>
  </si>
  <si>
    <t>DATA[] = data_tri[].out;</t>
  </si>
  <si>
    <t>data_tri[].in = (!ncs_lim_sen &amp; (B"11111", LIM_SEN[8..6], B"11", LIM_SEN[5..0]))</t>
  </si>
  <si>
    <t xml:space="preserve">  # (!ncs_prs_sen &amp; (B"11111", PRSS_SEN[8..6], B"11", PRSS_SEN[5..0]))</t>
  </si>
  <si>
    <t xml:space="preserve">  # (!ncs_mot_con &amp; (MOT_nFAULT[2..0], B"1111", MOT_nRST[2..0], MOT_DIR[2..0], MOT_EN[2..0]))</t>
  </si>
  <si>
    <t xml:space="preserve">  # (!ncs_sel_sw &amp; (B"11111", SEL_SW[8..6], B"11", SEL_SW[5..0]))</t>
  </si>
  <si>
    <t xml:space="preserve">  # (!ncs_on_ssr &amp; (B"11111", nON_SSR[8..6], B"11", nON_SSR[5..0]))</t>
  </si>
  <si>
    <t xml:space="preserve">  # (!ncs_on_sv &amp; (B"11111", SV_Istat[8..6], B"11", SV_Istat[5..0]))</t>
  </si>
  <si>
    <t xml:space="preserve">  # (!ncs_chk_sv &amp; (B"11111", nCHK_SV[8..6], B"11", nCHK_SV[5..0]))</t>
  </si>
  <si>
    <t xml:space="preserve">  # (!ncs_sel_data &amp; (B"11111", SEL_DATA[8..6], B"11", SEL_DATA[5..0]))</t>
  </si>
  <si>
    <t xml:space="preserve">  # (!ncs_fire_con &amp; (B"11111", !FIRE[8..6], B"11", !FIRE[5..0]))</t>
  </si>
  <si>
    <t xml:space="preserve">  # (!ncs_test_con &amp; (GA_perr, B"111", TEST_DATA[3..0], TEST_EN[7..4], !TEST_EN[3..0]))</t>
  </si>
  <si>
    <t xml:space="preserve">  # (!ncs_keypad &amp; (keypad_mstr, B"1111111", KeyScan.data[7..0]))</t>
  </si>
  <si>
    <t>data_tri[].oe = nWRITE &amp; !nOE_BUF;</t>
  </si>
  <si>
    <t xml:space="preserve">  </t>
  </si>
  <si>
    <t>KeyScan.clk = SYSCLK;</t>
  </si>
  <si>
    <t>KeyScan.row[] = ROW[];</t>
  </si>
  <si>
    <t>COL[] = KeyScan.col[];</t>
  </si>
  <si>
    <t>keypad_mstr.clk = (!ncs_keypad &amp; !nWRITE &amp; DTACK) # (!i2c_ncs_keypad &amp; i2c_wr_clk);</t>
  </si>
  <si>
    <t>keypad_mstr = (!ncs_keypad &amp; !nWRITE &amp; DATA[15]) # (!i2c_ncs_keypad &amp; i2c_in_data[15]);</t>
  </si>
  <si>
    <t>keypad_mstr.clrn = nSYSRESET;</t>
  </si>
  <si>
    <t>KEYPAD_M = !keypad_mstr;</t>
  </si>
  <si>
    <t>(MNT_mot_dir[],MNT_mot_en[]).clk = (!nMNT_MODE &amp; !ncs_mot_con &amp; !nWRITE &amp; DTACK);</t>
  </si>
  <si>
    <t>(MNT_mot_dir[]).clrn = nSYSRESET;</t>
  </si>
  <si>
    <t xml:space="preserve">(MNT_mot_en[]).clrn = !(!nSYSRESET # !n_tmr_timeout # (!SAFE_UNLOCK[] &amp; safe_lck_reg[5..3]) # (!SAFE_LOCK[] &amp; safe_lck_reg[2..0]));  </t>
  </si>
  <si>
    <t>(MNT_mot_dir[],MNT_mot_en[]) = (!ncs_mot_con &amp; !nWRITE &amp; DATA[5..0]);</t>
  </si>
  <si>
    <t xml:space="preserve">-- Safe Lock Motor Control is done by H/W in REM Mode, 2015/01/20 ver. 2.6.1  </t>
  </si>
  <si>
    <t>(REM_mot_dir[],REM_mot_en[]).clk = !((!nREM_MODE &amp; mode_sw_edge[6]) # (!nRMODE_FIRE_EN &amp; mode_sw_edge[1]));</t>
  </si>
  <si>
    <t xml:space="preserve">(REM_mot_en[]).clrn = !(!nSYSRESET # !n_tmr_timeout # (!SAFE_UNLOCK[] &amp; safe_lck_reg[5..3]) # (!SAFE_LOCK[] &amp; safe_lck_reg[2..0]));  </t>
  </si>
  <si>
    <t>(REM_mot_dir[]) = nRMODE_FIRE_EN # nREM_MODE;</t>
  </si>
  <si>
    <t>(REM_mot_en[]) = !nREM_MODE # !nRMODE_FIRE_EN;</t>
  </si>
  <si>
    <t xml:space="preserve">(EMR_mot_en[]).clrn = !(!nSYSRESET # !n_tmr_timeout # (!SAFE_UNLOCK[] &amp; safe_lck_reg[5..3]) # (!SAFE_LOCK[] &amp; safe_lck_reg[2..0]));  </t>
  </si>
  <si>
    <t>(EMR_mot_dir[]) = nARM_SW # nEMR_MODE;</t>
  </si>
  <si>
    <t>(EMR_mot_en[]) = !nEMR_MODE # !nARM_SW; -- &amp; nARM_SW;</t>
  </si>
  <si>
    <t>-- ######## When mode sw change from EMR to REM, limit s/w position checking code must be added</t>
  </si>
  <si>
    <t>IF nEMR_MODE == GND THEN</t>
  </si>
  <si>
    <t>MOT_nRST[] = nSYSRESET;</t>
  </si>
  <si>
    <t>MOT_DIR[] = EMR_mot_dir[];</t>
  </si>
  <si>
    <t>MOT_EN[0] = EMR_mot_en[0] &amp; (timer_cnt[] &gt;= B"000010");</t>
  </si>
  <si>
    <t>MOT_EN[1] = EMR_mot_en[1] &amp; (timer_cnt[] &gt;= B"000100");</t>
  </si>
  <si>
    <t>MOT_EN[2] = EMR_mot_en[2] &amp; (timer_cnt[] &gt;= B"000110");</t>
  </si>
  <si>
    <t>ELSIF nMNT_MODE == GND THEN</t>
  </si>
  <si>
    <t>MOT_DIR[] = MNT_mot_dir[];</t>
  </si>
  <si>
    <t>MOT_EN[0] = MNT_mot_en[0] &amp; (timer_cnt[] &gt;= B"000010");</t>
  </si>
  <si>
    <t>MOT_EN[1] = MNT_mot_en[1] &amp; (timer_cnt[] &gt;= B"000100");</t>
  </si>
  <si>
    <t>MOT_EN[2] = MNT_mot_en[2] &amp; (timer_cnt[] &gt;= B"000110");</t>
  </si>
  <si>
    <t>ELSE</t>
  </si>
  <si>
    <t>MOT_DIR[] = REM_mot_dir[];</t>
  </si>
  <si>
    <t>MOT_EN[0] = REM_mot_en[0] &amp; (timer_cnt[] &gt;= B"000010");</t>
  </si>
  <si>
    <t>MOT_EN[1] = REM_mot_en[1] &amp; (timer_cnt[] &gt;= B"000100");</t>
  </si>
  <si>
    <t>MOT_EN[2] = REM_mot_en[2] &amp; (timer_cnt[] &gt;= B"000110");</t>
  </si>
  <si>
    <t>END IF;</t>
  </si>
  <si>
    <t>REM_SD[2..0].clrn = !(!nSYSRESET # LIM_SEN[2..0] # fire_timeout # nRMODE_FIRE_EN # SAFE_UNLOCK[0] # !DBOX0_PSEN # !DBOX0_WLEAK);</t>
  </si>
  <si>
    <t>REM_SD[5..3].clrn = !(!nSYSRESET # LIM_SEN[5..3] # fire_timeout # nRMODE_FIRE_EN # SAFE_UNLOCK[1] # !DBOX0_PSEN # !DBOX0_WLEAK);</t>
  </si>
  <si>
    <t>REM_SD[8..6].clrn = !(!nSYSRESET # LIM_SEN[8..6] # fire_timeout # nRMODE_FIRE_EN # SAFE_UNLOCK[2] # !DBOX1_PSEN # !DBOX1_WLEAK);</t>
  </si>
  <si>
    <t>emr_sd[].clk = !sel_sw_edge[];</t>
  </si>
  <si>
    <t xml:space="preserve">emr_sd[2..0].clrn = !(!nSYSRESET # LIM_SEN[2..0] # fire_timeout # nARM_SW # SAFE_UNLOCK[0] # !DBOX0_PSEN # !DBOX0_WLEAK); </t>
  </si>
  <si>
    <t xml:space="preserve">emr_sd[5..3].clrn = !(!nSYSRESET # LIM_SEN[5..3] # fire_timeout # nARM_SW # SAFE_UNLOCK[1] # !DBOX0_PSEN # !DBOX0_WLEAK); </t>
  </si>
  <si>
    <t xml:space="preserve">emr_sd[8..6].clrn = !(!nSYSRESET # LIM_SEN[8..6] # fire_timeout # nARM_SW # SAFE_UNLOCK[2] # !DBOX1_PSEN # !DBOX1_WLEAK); </t>
  </si>
  <si>
    <t>emr_sd[] = (SEL_SW[] &amp; !LIM_SEN[] &amp; !PRSS_SEN[]);</t>
  </si>
  <si>
    <t>fire_timeout = (fire_started &amp; (timer_cnt[] == B"101100"));</t>
  </si>
  <si>
    <t>SEL_DATA[] = REM_SD[] &amp; !LIM_SEN[];</t>
  </si>
  <si>
    <t>safe_unlck_bits[] = (SAFE_UNLOCK[2], SAFE_UNLOCK[2], SAFE_UNLOCK[2], SAFE_UNLOCK[1], SAFE_UNLOCK[1], SAFE_UNLOCK[1], SAFE_UNLOCK[0],SAFE_UNLOCK[0],SAFE_UNLOCK[0]);</t>
  </si>
  <si>
    <t xml:space="preserve">dbox_psen_bits[] = (DBOX1_PSEN, DBOX1_PSEN, DBOX1_PSEN, DBOX0_PSEN, DBOX0_PSEN, DBOX0_PSEN, DBOX0_PSEN, DBOX0_PSEN, DBOX0_PSEN); -- 2015/04/19, Arvid, </t>
  </si>
  <si>
    <t>dbox_wleak_bits[] = (DBOX1_WLEAK, DBOX1_WLEAK, DBOX1_WLEAK, DBOX0_WLEAK, DBOX0_WLEAK, DBOX0_WLEAK, DBOX0_WLEAK, DBOX0_WLEAK, DBOX0_WLEAK); -- 2015/04/19, Arvid,</t>
  </si>
  <si>
    <t>-- 2015/01/20, remote mode firing problem fixed</t>
  </si>
  <si>
    <t>-- 2015/04/19, Arvid, added !PRSS_SEN[]&amp; dbox_psen_bits[] &amp; dbox_wleak_bits[] to check the press sensor for REM mode</t>
  </si>
  <si>
    <t xml:space="preserve">REM_Fire[].clrn = nSYSRESET &amp; !nRMODE_FIRE_EN &amp; !fire_timeout &amp; !LIM_SEN[] &amp; !safe_unlck_bits[] &amp; dbox_psen_bits[] &amp; dbox_wleak_bits[]; </t>
  </si>
  <si>
    <t>EMR_Fire[].clk = (!emr_fire_start);</t>
  </si>
  <si>
    <t>-- 2015/04/19, Arvid, added !PRSS_SEN[]&amp; dbox_psen_bits[] &amp; dbox_wleak_bits[] to check the press sensor for EMR mode</t>
  </si>
  <si>
    <t>EMR_Fire[].clrn = nSYSRESET &amp; !fire_timeout &amp; !LIM_SEN[] &amp; !safe_unlck_bits[] &amp; dbox_psen_bits[] &amp; dbox_wleak_bits[];</t>
  </si>
  <si>
    <t>EMR_Fire[] = SEL_SW[] &amp; !PRSS_SEN[];</t>
  </si>
  <si>
    <t>FIRE[] = !EMR_Fire[];</t>
  </si>
  <si>
    <t>FIRE[] = !REM_Fire[];</t>
  </si>
  <si>
    <t>Istat_read.clk = DTACK;</t>
  </si>
  <si>
    <t>Istat_read.clrn = !(nAS &amp; nDS_DLY50 &amp; !DTACK);</t>
  </si>
  <si>
    <t>Istat_read = !ncs_on_sv &amp; nWRITE;</t>
  </si>
  <si>
    <t>SV_Istat[].clk = !nON_SV[];</t>
  </si>
  <si>
    <t>SV_Istat[] = GND;</t>
  </si>
  <si>
    <t>SV_Istat[].prn = !(!nSYSRESET # (Istat_read &amp; !DTACK &amp; !nDS_DLY50));</t>
  </si>
  <si>
    <t>-- read cycle end timing, 2015/01/23, ver. 2.6.2</t>
  </si>
  <si>
    <t>LED_CONT.clk = !(rem_fire_start # emr_fire_start);</t>
  </si>
  <si>
    <t>LED_CONT.clrn = !(!nSYSRESET # fire_timeout);</t>
  </si>
  <si>
    <t>LED_CONT = VCC;</t>
  </si>
  <si>
    <t>nSEL_CLEAR = !(!nSYSRESET # mode_sw_edge[0] # mode_sw_edge[4]); -- 2015/01/21, ver. 2.6.2, timeout condition check deleted, 2015/04/27</t>
  </si>
  <si>
    <t>emr_fire_start.clk = !nEMR_MODE &amp; !nEM_FIRE_SW;</t>
  </si>
  <si>
    <t>emr_fire_start.clrn = !(!nSYSRESET # timer_start_d[2]);</t>
  </si>
  <si>
    <t>emr_fire_start = VCC;</t>
  </si>
  <si>
    <t>rem_fire_start.clk = (nEMR_MODE &amp; !ncs_fire_con &amp; !nWRITE &amp; DTACK) # (nEMR_MODE &amp; !i2c_ncs_fire_con &amp; i2c_wr_clk);</t>
  </si>
  <si>
    <t>rem_fire_start.clrn = !(!nSYSRESET # timer_start_d[2]);</t>
  </si>
  <si>
    <t>rem_fire_start = VCC;</t>
  </si>
  <si>
    <t>fire_started.clk = VCC;</t>
  </si>
  <si>
    <t>fire_started.prn = !(rem_fire_start # emr_fire_start);</t>
  </si>
  <si>
    <t>fire_started.clrn = !(!nSYSRESET # timer_cnt[] == B"101110");</t>
  </si>
  <si>
    <t>fire_started = VCC;</t>
  </si>
  <si>
    <t>timer_start.clk = nEMR_MODE &amp; !ncs_fire_con &amp; !nWRITE &amp; DTACK</t>
  </si>
  <si>
    <t># !nEMR_MODE &amp; !nEM_FIRE_SW</t>
  </si>
  <si>
    <t xml:space="preserve"># !nRMODE_FIRE_EN &amp; mode_sw_edge[1] </t>
  </si>
  <si>
    <t># !nREM_MODE &amp; mode_sw_edge[6]</t>
  </si>
  <si>
    <t xml:space="preserve"># !nARM_SW &amp; mode_sw_edge[0] </t>
  </si>
  <si>
    <t># !nEMR_MODE &amp; mode_sw_edge[4]</t>
  </si>
  <si>
    <t># !nMNT_MODE &amp; !ncs_mot_con &amp; !nWRITE &amp; DTACK;</t>
  </si>
  <si>
    <t xml:space="preserve">timer_start.clrn = !(!nSYSRESET # timer_start_d[2]); </t>
  </si>
  <si>
    <t>timer_start = VCC;</t>
  </si>
  <si>
    <t>timer_start_d[].clk = SYSCLK;</t>
  </si>
  <si>
    <t>timer_start_d[2] = timer_start_d[1];</t>
  </si>
  <si>
    <t>timer_start_d[1] = timer_start_d[0];</t>
  </si>
  <si>
    <t>timer_start_d[0] = timer_start;</t>
  </si>
  <si>
    <t>!nTMR_START = timer_start;</t>
  </si>
  <si>
    <t>timer_cnt[].clk = clk_16hz;</t>
  </si>
  <si>
    <t>timer_cnt[].clrn = !(timer_start # timer_start_d[2]);</t>
  </si>
  <si>
    <t>timer_cnt[].prn = nSYSRESET;</t>
  </si>
  <si>
    <t>IF timer_cnt[] &gt;= B"110000" THEN</t>
  </si>
  <si>
    <t>timer_cnt[] = timer_cnt[];</t>
  </si>
  <si>
    <t>timer_cnt[] = timer_cnt[] + 1;</t>
  </si>
  <si>
    <t>!n_tmr_timeout = (timer_cnt[] == B"101111");</t>
  </si>
  <si>
    <t>(iTEST_DATA[],iTEST_EN[]).clk = (!ncs_test_con &amp; !nWRITE &amp; DTACK) # (!i2c_ncs_test_con &amp; i2c_wr_clk);</t>
  </si>
  <si>
    <t>(iTEST_DATA[],iTEST_EN[]).clrn = nSYSRESET;</t>
  </si>
  <si>
    <t>(iTEST_DATA[],iTEST_EN[]) = (!ncs_test_con &amp; !nWRITE &amp; DATA[11..0]) # (!i2c_ncs_test_con &amp; i2c_in_data[11..0]);</t>
  </si>
  <si>
    <t>TEST_EN[] = (iTEST_EN[7..4], !iTEST_EN[3..0]);</t>
  </si>
  <si>
    <t>TEST_DATA[] = iTEST_DATA[];</t>
  </si>
  <si>
    <t>-- Switch input debouncing clock, 2015/04/25</t>
  </si>
  <si>
    <t>clk_div_cnt[].clk = SYSCLK;</t>
  </si>
  <si>
    <t>clk_div_cnt[] = clk_div_cnt[] + 1;</t>
  </si>
  <si>
    <t>clk_32hz = clk_div_cnt[18];</t>
  </si>
  <si>
    <t>clk_16hz = clk_div_cnt[19];</t>
  </si>
  <si>
    <t>clk_8hz = clk_div_cnt[20];</t>
  </si>
  <si>
    <t>(sel_sw_sync[], sel_sw_reg[]).clk = SYSCLK;</t>
  </si>
  <si>
    <t>sel_sw_sync[] = SEL_SW[];</t>
  </si>
  <si>
    <t>sel_sw_reg[] = sel_sw_sync[];</t>
  </si>
  <si>
    <t>sel_sw_edge[] = (!sel_sw_sync[] &amp; sel_sw_reg[]) # (sel_sw_sync[] &amp; !sel_sw_reg[]);</t>
  </si>
  <si>
    <t>(sel_sw_sync_m[], sel_sw_reg_m[]).clk = mIRQ_read;</t>
  </si>
  <si>
    <t>sel_sw_sync_m[] = SEL_SW[];</t>
  </si>
  <si>
    <t>sel_sw_reg_m[] = sel_sw_sync_m[];</t>
  </si>
  <si>
    <t>sel_sw_edge_m[] = (!sel_sw_sync_m[] &amp; sel_sw_reg_m[]) # (sel_sw_sync_m[] &amp; !sel_sw_reg_m[]);</t>
  </si>
  <si>
    <t xml:space="preserve">sel_sw_mIRQ.clk = mIRQ_read; </t>
  </si>
  <si>
    <t>sel_sw_mIRQ = (sel_sw_edge_m[] != H"000");</t>
  </si>
  <si>
    <t>(sel_sw_sync_s[], sel_sw_reg_s[]).clk = (sIRQ_read # i2cIRQ_read);</t>
  </si>
  <si>
    <t>sel_sw_sync_s[] = SEL_SW[];</t>
  </si>
  <si>
    <t>sel_sw_reg_s[] = sel_sw_sync_s[];</t>
  </si>
  <si>
    <t>sel_sw_edge_s[] = (!sel_sw_sync_s[] &amp; sel_sw_reg_s[]) # (sel_sw_sync_s[] &amp; !sel_sw_reg_s[]);</t>
  </si>
  <si>
    <t xml:space="preserve">sel_sw_sIRQ.clk = (sIRQ_read # i2cIRQ_read); </t>
  </si>
  <si>
    <t>sel_sw_sIRQ = (sel_sw_edge_s[] != H"000");</t>
  </si>
  <si>
    <t>mode_sw[] = (nRMODE_FIRE_EN, nEM_FIRE_SW, nARM_SW, nMNT_MODE, nMON_MODE, nREM_MODE, nEMR_MODE);</t>
  </si>
  <si>
    <t>(mode_sw_pre[], mode_sw_debnced[]).clk = clk_32hz;</t>
  </si>
  <si>
    <t>mode_sw_pre[] = mode_sw[];</t>
  </si>
  <si>
    <t>IF mode_sw[] == mode_sw_pre[] THEN</t>
  </si>
  <si>
    <t>mode_sw_debnced[] = mode_sw_pre[];</t>
  </si>
  <si>
    <t>mode_sw_debnced[] = mode_sw_debnced[];</t>
  </si>
  <si>
    <t>(mode_sw_sync[], mode_sw_reg[]).clk = SYSCLK;</t>
  </si>
  <si>
    <t>mode_sw_sync[] = mode_sw_debnced[];</t>
  </si>
  <si>
    <t>mode_sw_reg[] = mode_sw_sync[];</t>
  </si>
  <si>
    <t>mode_sw_edge[] = (!mode_sw_sync[] &amp; mode_sw_reg[]) # (mode_sw_sync[] &amp; !mode_sw_reg[]);</t>
  </si>
  <si>
    <t>(mode_sw_sync_m[], mode_sw_reg_m[]).clk = mIRQ_read;</t>
  </si>
  <si>
    <t>mode_sw_sync_m[] = mode_sw_debnced[];</t>
  </si>
  <si>
    <t>mode_sw_reg_m[] = mode_sw_sync_m[];</t>
  </si>
  <si>
    <t>mode_sw_edge_m[] = (!mode_sw_sync_m[] &amp; mode_sw_reg_m[]) # (mode_sw_sync_m[] &amp; !mode_sw_reg_m[]);</t>
  </si>
  <si>
    <t>mode_sw_mIRQ.clk = mIRQ_read;</t>
  </si>
  <si>
    <t>mode_sw_mIRQ = (mode_sw_edge_m[] != H"00");</t>
  </si>
  <si>
    <t>(mode_sw_sync_s[], mode_sw_reg_s[]).clk = (sIRQ_read # i2cIRQ_read);</t>
  </si>
  <si>
    <t>mode_sw_sync_s[] = mode_sw_debnced[];</t>
  </si>
  <si>
    <t>mode_sw_reg_s[] = mode_sw_sync_s[];</t>
  </si>
  <si>
    <t>mode_sw_edge_s[] = (!mode_sw_sync_s[] &amp; mode_sw_reg_s[]) # (mode_sw_sync_s[] &amp; !mode_sw_reg_s[]);</t>
  </si>
  <si>
    <t>mode_sw_sIRQ.clk = (sIRQ_read # i2cIRQ_read);</t>
  </si>
  <si>
    <t>mode_sw_sIRQ = (mode_sw_edge_s[] != H"00");</t>
  </si>
  <si>
    <t>(lim_sen_pre[], lim_sen_debnced[]).clk = clk_32hz;</t>
  </si>
  <si>
    <t>lim_sen_pre[] = LIM_SEN[];</t>
  </si>
  <si>
    <t>IF LIM_SEN[] == lim_sen_pre[] THEN</t>
  </si>
  <si>
    <t>lim_sen_debnced[] = lim_sen_pre[];</t>
  </si>
  <si>
    <t>lim_sen_debnced[] = lim_sen_debnced[];</t>
  </si>
  <si>
    <t>(lim_sen_sync_m[], lim_sen_reg_m[]).clk = mIRQ_read;</t>
  </si>
  <si>
    <t>lim_sen_sync_m[] = lim_sen_debnced[];</t>
  </si>
  <si>
    <t>lim_sen_reg_m[] = lim_sen_sync_m[];</t>
  </si>
  <si>
    <t>lim_sen_edge_m[] = (!lim_sen_sync_m[] &amp; lim_sen_reg_m[]) # (lim_sen_sync_m[] &amp; !lim_sen_reg_m[]);</t>
  </si>
  <si>
    <t>lim_sen_mIRQ.clk = mIRQ_read;</t>
  </si>
  <si>
    <t>lim_sen_mIRQ = (lim_sen_edge_m[] != H"000");</t>
  </si>
  <si>
    <t>(lim_sen_sync_s[], lim_sen_reg_s[]).clk = (sIRQ_read # i2cIRQ_read);</t>
  </si>
  <si>
    <t>lim_sen_sync_s[] = lim_sen_debnced[];</t>
  </si>
  <si>
    <t>lim_sen_reg_s[] = lim_sen_sync_s[];</t>
  </si>
  <si>
    <t>lim_sen_edge_s[] = (!lim_sen_sync_s[] &amp; lim_sen_reg_s[]) # (lim_sen_sync_s[] &amp; !lim_sen_reg_s[]);</t>
  </si>
  <si>
    <t>lim_sen_sIRQ.clk = (sIRQ_read # i2cIRQ_read);</t>
  </si>
  <si>
    <t>lim_sen_sIRQ = (lim_sen_edge_s[] != H"000");</t>
  </si>
  <si>
    <t>(prs_sen_pre[], prs_sen_debnced[]).clk = clk_32hz;</t>
  </si>
  <si>
    <t>prs_sen_pre[] = PRSS_SEN[];</t>
  </si>
  <si>
    <t>IF PRSS_SEN[] == prs_sen_pre[] THEN</t>
  </si>
  <si>
    <t>prs_sen_debnced[] = prs_sen_pre[];</t>
  </si>
  <si>
    <t>prs_sen_debnced[] = prs_sen_debnced[];</t>
  </si>
  <si>
    <t>(prs_sen_sync_m[], prs_sen_reg_m[]).clk = mIRQ_read;</t>
  </si>
  <si>
    <t>prs_sen_sync_m[] = prs_sen_debnced[];</t>
  </si>
  <si>
    <t>prs_sen_reg_m[] = prs_sen_sync_m[];</t>
  </si>
  <si>
    <t>prs_sen_edge_m[] = (!prs_sen_sync_m[] &amp; prs_sen_reg_m[]) # (prs_sen_sync_m[] &amp; !prs_sen_reg_m[]);</t>
  </si>
  <si>
    <t>prs_sen_mIRQ.clk = mIRQ_read;</t>
  </si>
  <si>
    <t>prs_sen_mIRQ = (prs_sen_edge_m[] != H"000");</t>
  </si>
  <si>
    <t>(prs_sen_sync_s[], prs_sen_reg_s[]).clk = (sIRQ_read # i2cIRQ_read);</t>
  </si>
  <si>
    <t>prs_sen_sync_s[] = prs_sen_debnced[];</t>
  </si>
  <si>
    <t>prs_sen_reg_s[] = prs_sen_sync_s[];</t>
  </si>
  <si>
    <t>prs_sen_edge_s[] = (!prs_sen_sync_s[] &amp; prs_sen_reg_s[]) # (prs_sen_sync_s[] &amp; !prs_sen_reg_s[]);</t>
  </si>
  <si>
    <t>prs_sen_sIRQ.clk = (sIRQ_read # i2cIRQ_read);</t>
  </si>
  <si>
    <t>prs_sen_sIRQ = (prs_sen_edge_s[] != H"000");</t>
  </si>
  <si>
    <t>pwr_ft[] = (P28V2O_F, P28V2H_F, P28V1H_F, P5VH_F, P28V2T_F, P28V1T_F, P5VT_F);</t>
  </si>
  <si>
    <t>(pwr_ft_sync_m[], pwr_ft_reg_m[]).clk = mIRQ_read;</t>
  </si>
  <si>
    <t>pwr_ft_sync_m[] = pwr_ft[];</t>
  </si>
  <si>
    <t>pwr_ft_reg_m[] = pwr_ft_sync_m[];</t>
  </si>
  <si>
    <t>pwr_ft_edge_m[] = (!pwr_ft_sync_m[] &amp; pwr_ft_reg_m[]) # (pwr_ft_sync_m[] &amp; !pwr_ft_reg_m[]);</t>
  </si>
  <si>
    <t>pwr_ft_mIRQ.clk = mIRQ_read;</t>
  </si>
  <si>
    <t>pwr_ft_mIRQ = (pwr_ft_edge_m[] != H"00");</t>
  </si>
  <si>
    <t>(pwr_ft_sync_s[], pwr_ft_reg_s[]).clk = (sIRQ_read # i2cIRQ_read);</t>
  </si>
  <si>
    <t>pwr_ft_sync_s[] = pwr_ft[];</t>
  </si>
  <si>
    <t>pwr_ft_reg_s[] = pwr_ft_sync_s[];</t>
  </si>
  <si>
    <t>pwr_ft_edge_s[] = (!pwr_ft_sync_s[] &amp; pwr_ft_reg_s[]) # (pwr_ft_sync_s[] &amp; !pwr_ft_reg_s[]);</t>
  </si>
  <si>
    <t>pwr_ft_sIRQ.clk = (sIRQ_read # i2cIRQ_read);</t>
  </si>
  <si>
    <t>pwr_ft_sIRQ = (pwr_ft_edge_s[] != H"00");</t>
  </si>
  <si>
    <t>(mot_ft_sync_m[], mot_ft_reg_m[]).clk = mIRQ_read;</t>
  </si>
  <si>
    <t>mot_ft_sync_m[] = MOT_nFAULT[];</t>
  </si>
  <si>
    <t>mot_ft_reg_m[] = mot_ft_sync_m[];</t>
  </si>
  <si>
    <t>mot_ft_edge_m[] = (!mot_ft_sync_m[] &amp; mot_ft_reg_m[]) # (mot_ft_sync_m[] &amp; !mot_ft_reg_m[]);</t>
  </si>
  <si>
    <t>mot_ft_mIRQ.clk = mIRQ_read;</t>
  </si>
  <si>
    <t>mot_ft_mIRQ = (mot_ft_edge_m[] != H"00");</t>
  </si>
  <si>
    <t>(mot_ft_sync_s[], mot_ft_reg_s[]).clk = (sIRQ_read # i2cIRQ_read);</t>
  </si>
  <si>
    <t>mot_ft_sync_s[] = MOT_nFAULT[];</t>
  </si>
  <si>
    <t>mot_ft_reg_s[] = mot_ft_sync_s[];</t>
  </si>
  <si>
    <t>mot_ft_edge_s[] = (!mot_ft_sync_s[] &amp; mot_ft_reg_s[]) # (mot_ft_sync_s[] &amp; !mot_ft_reg_s[]);</t>
  </si>
  <si>
    <t>mot_ft_sIRQ.clk = (sIRQ_read # i2cIRQ_read);</t>
  </si>
  <si>
    <t>mot_ft_sIRQ = (mot_ft_edge_s[] != H"00");</t>
  </si>
  <si>
    <t>(safe_lck_pre[], safe_lck_debnced[]).clk = clk_32hz;</t>
  </si>
  <si>
    <t>safe_lck_pre[] = (SAFE_UNLOCK[], SAFE_LOCK[]);</t>
  </si>
  <si>
    <t>IF (SAFE_UNLOCK[], SAFE_LOCK[]) == safe_lck_pre[] THEN</t>
  </si>
  <si>
    <t>safe_lck_debnced[] = safe_lck_pre[];</t>
  </si>
  <si>
    <t>safe_lck_debnced[] = safe_lck_debnced[];</t>
  </si>
  <si>
    <t>(safe_lck_sync[], safe_lck_reg[]).clk = SYSCLK;</t>
  </si>
  <si>
    <t>safe_lck_sync[] = safe_lck_debnced[];</t>
  </si>
  <si>
    <t>safe_lck_reg[] = safe_lck_sync[];</t>
  </si>
  <si>
    <t>safe_lck_edge[] = (!safe_lck_sync[] &amp; safe_lck_reg[]) # (safe_lck_sync[] &amp; !safe_lck_reg[]);</t>
  </si>
  <si>
    <t>(safe_lck_sync_m[], safe_lck_reg_m[]).clk = mIRQ_read;</t>
  </si>
  <si>
    <t>safe_lck_sync_m[] = safe_lck_debnced[];</t>
  </si>
  <si>
    <t>safe_lck_reg_m[] = safe_lck_sync_m[];</t>
  </si>
  <si>
    <t>safe_lck_edge_m[] = (!safe_lck_sync_m[] &amp; safe_lck_reg_m[]) # (safe_lck_sync_m[] &amp; !safe_lck_reg_m[]);</t>
  </si>
  <si>
    <t>safe_lck_mIRQ.clk = mIRQ_read;</t>
  </si>
  <si>
    <t>safe_lck_mIRQ = (safe_lck_edge_m[] != H"00");</t>
  </si>
  <si>
    <t>(safe_lck_sync_s[], safe_lck_reg_s[]).clk = (sIRQ_read # i2cIRQ_read);</t>
  </si>
  <si>
    <t>safe_lck_sync_s[] = safe_lck_debnced[];</t>
  </si>
  <si>
    <t>safe_lck_reg_s[] = safe_lck_sync_s[];</t>
  </si>
  <si>
    <t>safe_lck_edge_s[] = (!safe_lck_sync_s[] &amp; safe_lck_reg_s[]) # (safe_lck_sync_s[] &amp; !safe_lck_reg_s[]);</t>
  </si>
  <si>
    <t>safe_lck_sIRQ.clk = (sIRQ_read # i2cIRQ_read);</t>
  </si>
  <si>
    <t>safe_lck_sIRQ = (safe_lck_edge_s[] != H"00");</t>
  </si>
  <si>
    <t>w_leak_sen[] = (DBOX1_PSEN, DBOX1_WLEAK, DBOX0_PSEN, DBOX0_WLEAK);</t>
  </si>
  <si>
    <t>(w_leak_pre[], w_leak_debnced[]).clk = clk_32hz;</t>
  </si>
  <si>
    <t>w_leak_pre[] = w_leak_sen[];</t>
  </si>
  <si>
    <t>IF w_leak_sen[] == w_leak_pre[] THEN</t>
  </si>
  <si>
    <t>w_leak_debnced[] = w_leak_pre[];</t>
  </si>
  <si>
    <t>w_leak_debnced[] = w_leak_debnced[];</t>
  </si>
  <si>
    <t>(w_leak_sync_m[], w_leak_reg_m[]).clk = mIRQ_read;</t>
  </si>
  <si>
    <t>w_leak_sync_m[] = w_leak_debnced[];</t>
  </si>
  <si>
    <t>w_leak_reg_m[] = w_leak_sync_m[];</t>
  </si>
  <si>
    <t>w_leak_edge_m[] = (!w_leak_sync_m[] &amp; w_leak_reg_m[]) # (w_leak_sync_m[] &amp; !w_leak_reg_m[]);</t>
  </si>
  <si>
    <t>w_leak_mIRQ.clk = mIRQ_read;</t>
  </si>
  <si>
    <t>w_leak_mIRQ = (w_leak_edge_m[] != H"00");</t>
  </si>
  <si>
    <t>(w_leak_sync_s[], w_leak_reg_s[]).clk = (sIRQ_read # i2cIRQ_read);</t>
  </si>
  <si>
    <t>w_leak_sync_s[] = w_leak_debnced[];</t>
  </si>
  <si>
    <t>w_leak_reg_s[] = w_leak_sync_s[];</t>
  </si>
  <si>
    <t>w_leak_edge_s[] = (!w_leak_sync_s[] &amp; w_leak_reg_s[]) # (w_leak_sync_s[] &amp; !w_leak_reg_s[]);</t>
  </si>
  <si>
    <t>w_leak_sIRQ.clk = (sIRQ_read # i2cIRQ_read);</t>
  </si>
  <si>
    <t>w_leak_sIRQ = (w_leak_edge_s[] != H"00");</t>
  </si>
  <si>
    <t>keypad_mIRQ.clk = KeyScan.key_act;</t>
  </si>
  <si>
    <t>keypad_mIRQ.clrn = !(mir_read &amp; !DTACK &amp; !nDS_DLY50);</t>
  </si>
  <si>
    <t>keypad_mIRQ = VCC;</t>
  </si>
  <si>
    <t>keypad_sIRQ.clk = KeyScan.key_act;</t>
  </si>
  <si>
    <t>keypad_sIRQ.clrn = !((sir_read &amp; !DTACK &amp; !nDS_DLY50) # (i2cir_read));</t>
  </si>
  <si>
    <t>keypad_sIRQ = VCC;</t>
  </si>
  <si>
    <t>IRQ = keypad_mIRQ # lim_sen_mIRQ # prs_sen_mIRQ # w_leak_mIRQ # safe_lck_mIRQ # sel_sw_mIRQ # mode_sw_mIRQ # mot_ft_mIRQ # pwr_ft_mIRQ;</t>
  </si>
  <si>
    <t>SDA = i2c_sda.out;</t>
  </si>
  <si>
    <t>i2c_sda.in = !i2c_data;</t>
  </si>
  <si>
    <t>--i2c_sda.in = GND;</t>
  </si>
  <si>
    <t>--i2c_sda.oe = i2c_data;</t>
  </si>
  <si>
    <t>--SDAOUT = i2c_data; --for simulation only</t>
  </si>
  <si>
    <t>i2c_data.clk = !SCL;</t>
  </si>
  <si>
    <t>i2c_rd_nwr.clk = SCL;</t>
  </si>
  <si>
    <t>byte_add.clk = SCL;</t>
  </si>
  <si>
    <t>i2c_wr_clk.clk = SCL;</t>
  </si>
  <si>
    <t>reg_add[].clk = SCL;</t>
  </si>
  <si>
    <t>i2c_add[].clk = SCL;</t>
  </si>
  <si>
    <t>i2c_in_data[].clk = SCL;</t>
  </si>
  <si>
    <t>i2c_out_data[].clk = SCL;</t>
  </si>
  <si>
    <t>state_cnt[].clk = SCL;</t>
  </si>
  <si>
    <t>i2c_start.clk = !SDA;</t>
  </si>
  <si>
    <t>i2c_start = SCL;</t>
  </si>
  <si>
    <t>i2c_start.clrn = nSYSRESET;</t>
  </si>
  <si>
    <t>i2c_stop.clk = SDA;</t>
  </si>
  <si>
    <t>i2c_stop = SCL;</t>
  </si>
  <si>
    <t>i2c_stop.clrn = nSYSRESET;</t>
  </si>
  <si>
    <t>i2c_nack.clk = SCL;</t>
  </si>
  <si>
    <t xml:space="preserve">ss.clk = SCL; </t>
  </si>
  <si>
    <t>ss.reset = (!nSYSRESET # (i2c_stop &amp; !i2c_start)); -- # SCL_timeout);</t>
  </si>
  <si>
    <t>CASE ss IS</t>
  </si>
  <si>
    <t>WHEN idle =&gt;</t>
  </si>
  <si>
    <t xml:space="preserve">IF (i2c_start == 1) THEN </t>
  </si>
  <si>
    <t xml:space="preserve">ss = add_st; </t>
  </si>
  <si>
    <t>i2c_add[0] = SDA;</t>
  </si>
  <si>
    <t xml:space="preserve">ELSE </t>
  </si>
  <si>
    <t xml:space="preserve">ss= idle; </t>
  </si>
  <si>
    <t>reg_add[] = reg_add[];</t>
  </si>
  <si>
    <t>WHEN add_st =&gt;</t>
  </si>
  <si>
    <t>IF state_cnt[] == H"6" THEN</t>
  </si>
  <si>
    <t>IF i2c_add[] == (B"111", !GA[]) THEN</t>
  </si>
  <si>
    <t>ss = add_ack_st;</t>
  </si>
  <si>
    <t>i2c_rd_nwr = SDA;</t>
  </si>
  <si>
    <t>ss = idle;</t>
  </si>
  <si>
    <t>ss = add_st;</t>
  </si>
  <si>
    <t>i2c_add[6..1] = i2c_add[5..0];</t>
  </si>
  <si>
    <t>state_cnt[] = state_cnt[] + 1;</t>
  </si>
  <si>
    <t>WHEN add_ack_st =&gt;</t>
  </si>
  <si>
    <t>IF i2c_rd_nwr == GND THEN</t>
  </si>
  <si>
    <t>ss = reg_add_st;</t>
  </si>
  <si>
    <t>ss = rd_data_st;</t>
  </si>
  <si>
    <t>i2c_out_data[] = out_data[];</t>
  </si>
  <si>
    <t>i2c_data = VCC;</t>
  </si>
  <si>
    <t>i2c_rd_nwr = i2c_rd_nwr;</t>
  </si>
  <si>
    <t>i2c_nack = SDA;</t>
  </si>
  <si>
    <t>WHEN reg_add_st =&gt;</t>
  </si>
  <si>
    <t>IF state_cnt[] == H"7" THEN</t>
  </si>
  <si>
    <t>ss = reg_ack_st;</t>
  </si>
  <si>
    <t>i2c_in_data[0] = SDA;</t>
  </si>
  <si>
    <t>i2c_in_data[15..1] = i2c_in_data[14..0];</t>
  </si>
  <si>
    <t>WHEN reg_ack_st =&gt;</t>
  </si>
  <si>
    <t>ss = wr_data_st;</t>
  </si>
  <si>
    <t>reg_add[] = i2c_in_data[7..0];</t>
  </si>
  <si>
    <t>i2c_in_data[] = i2c_in_data[];</t>
  </si>
  <si>
    <t>WHEN wr_data_st =&gt;</t>
  </si>
  <si>
    <t>IF i2c_stop THEN</t>
  </si>
  <si>
    <t>ELSIF i2c_start THEN</t>
  </si>
  <si>
    <t>ss = data_ack_st;</t>
  </si>
  <si>
    <t>byte_add = byte_add;</t>
  </si>
  <si>
    <t>WHEN rd_data_st =&gt;</t>
  </si>
  <si>
    <t>IF i2c_nack == VCC THEN</t>
  </si>
  <si>
    <t>i2c_data = !i2c_out_data[15];</t>
  </si>
  <si>
    <t>i2c_out_data[15..1] = i2c_out_data[14..0];</t>
  </si>
  <si>
    <t>WHEN data_ack_st =&gt;</t>
  </si>
  <si>
    <t>IF byte_add == VCC THEN</t>
  </si>
  <si>
    <t>i2c_wr_clk = VCC;</t>
  </si>
  <si>
    <t>byte_add = B"1";</t>
  </si>
  <si>
    <t>i2c_out_data[] = i2c_out_data[];</t>
  </si>
  <si>
    <t>END CASE;</t>
  </si>
  <si>
    <t>!i2c_ncs_mot_con = (reg_add[3..0] == H"3");</t>
  </si>
  <si>
    <t>!i2c_ncs_sel_data = (reg_add[3..0] == H"A");</t>
  </si>
  <si>
    <t>!i2c_ncs_fire_con = (reg_add[3..0] == H"B");</t>
  </si>
  <si>
    <t>!i2c_ncs_test_con = (reg_add[3..0] == H"C");</t>
  </si>
  <si>
    <t>!i2c_ncs_keypad = (reg_add[3..0] == H"D");</t>
  </si>
  <si>
    <t>!i2c_ncs_stby_irq = (reg_add[3..0] == H"F");</t>
  </si>
  <si>
    <t>CASE reg_add[3..0] IS</t>
  </si>
  <si>
    <t>WHEN H"0" =&gt; out_data[] = (B"11111", LIM_SEN[8..6], B"11", LIM_SEN[5..0]);</t>
  </si>
  <si>
    <t>WHEN H"1" =&gt; out_data[] = (B"11111", PRSS_SEN[8..6], B"11", PRSS_SEN[5..0]);</t>
  </si>
  <si>
    <t>WHEN H"2" =&gt; out_data[] = (DBOX1_PSEN, DBOX1_WLEAK, DBOX0_PSEN, DBOX0_WLEAK, B"1111", B"11", SAFE_UNLOCK[2..0], SAFE_LOCK[2..0]);</t>
  </si>
  <si>
    <t>WHEN H"3" =&gt; out_data[] = (MOT_nFAULT[2..0], B"1111", MOT_nRST[2..0], MOT_DIR[2..0], MOT_EN[2..0]);</t>
  </si>
  <si>
    <t>WHEN H"4" =&gt; out_data[] = (B"11111", SEL_SW[8..6], B"11", SEL_SW[5..0]);</t>
  </si>
  <si>
    <t>WHEN H"5" =&gt; out_data[] = (B"11111", nON_SSR[8..6], B"11", nON_SSR[5..0]);</t>
  </si>
  <si>
    <t>WHEN H"6" =&gt; out_data[] = (B"11111", nON_SV[8..6], B"11", nON_SV[5..0]);</t>
  </si>
  <si>
    <t>WHEN H"7" =&gt; out_data[] = (B"11111", nCHK_SV[8..6], B"11", nCHK_SV[5..0]);</t>
  </si>
  <si>
    <t>WHEN H"8" =&gt; out_data[] = (B"11111111", B"1", P28V2O_F, P28V2H_F, P28V1H_F, P5VH_F, P28V2T_F, P28V1T_F, P5VT_F);</t>
  </si>
  <si>
    <t>WHEN H"9" =&gt; out_data[] = (nRMODE_FIRE_EN, B"1111111", nEM_FIRE_SW, B"11", nARM_SW, nMNT_MODE, nMON_MODE, nREM_MODE, nEMR_MODE);</t>
  </si>
  <si>
    <t>WHEN H"A" =&gt; out_data[] = (B"11111", SEL_DATA[8..6], B"11", SEL_DATA[5..0]);</t>
  </si>
  <si>
    <t>WHEN H"B" =&gt; out_data[] = (B"11111", FIRE[8..6], B"11", FIRE[5..0]);</t>
  </si>
  <si>
    <t>WHEN H"C" =&gt; out_data[] = (GA_perr, B"111", TEST_DATA[3..0], TEST_EN[7..4], !TEST_EN[3..0]);</t>
  </si>
  <si>
    <t>WHEN H"D" =&gt; out_data[] = (keypad_mstr, B"1111111", KeyScan.data[7..0]);</t>
  </si>
  <si>
    <t>WHEN H"E" =&gt; out_data[] = (keypad_mIRQ, B"111", lim_sen_mIRQ, prs_sen_mIRQ, w_leak_mIRQ, safe_lck_mIRQ, sel_sw_mIRQ, mode_sw_mIRQ, B"1111", mot_ft_mIRQ, pwr_ft_mIRQ);</t>
  </si>
  <si>
    <t>WHEN H"F" =&gt; out_data[] = (keypad_sIRQ, B"111", lim_sen_sIRQ, prs_sen_sIRQ, w_leak_sIRQ, safe_lck_sIRQ, sel_sw_sIRQ, mode_sw_sIRQ, B"1111", mot_ft_sIRQ, pwr_ft_sIRQ);</t>
  </si>
  <si>
    <t>END;</t>
  </si>
  <si>
    <t xml:space="preserve">nAS, nDS0, nDS1, nWRITE, nLWORD   </t>
    <phoneticPr fontId="1" type="noConversion"/>
  </si>
  <si>
    <t>nSYSRESET, SYSCLK</t>
    <phoneticPr fontId="1" type="noConversion"/>
  </si>
  <si>
    <t xml:space="preserve">nOE_BUF, DIR_BUF, nDS_OUT             </t>
    <phoneticPr fontId="1" type="noConversion"/>
  </si>
  <si>
    <t>-- IRQ status for first SBC</t>
    <phoneticPr fontId="1" type="noConversion"/>
  </si>
  <si>
    <t>-- IRQ status for second SBC</t>
    <phoneticPr fontId="1" type="noConversion"/>
  </si>
  <si>
    <t>keypad_IRQ, lim_sen_IRQ, prs_sen_IRQ</t>
  </si>
  <si>
    <t>sel_sw_IRQ, mode_sw_IRQ</t>
  </si>
  <si>
    <t>pwr_fail_IRQ, mot_fault_IRQ</t>
  </si>
  <si>
    <t>safe_lock_IRQ, w_leak_IRQ</t>
  </si>
  <si>
    <t>actv_IRQ[8..0], stby_IRQ[8..0]</t>
  </si>
  <si>
    <t>-- IRQ status for active and standby SBC</t>
    <phoneticPr fontId="1" type="noConversion"/>
  </si>
  <si>
    <t>-- IRQ status for active SBC</t>
    <phoneticPr fontId="1" type="noConversion"/>
  </si>
  <si>
    <t>V3.5</t>
    <phoneticPr fontId="1" type="noConversion"/>
  </si>
  <si>
    <t>lim_sen_sync[8..0], lim_sen_reg[8..0]</t>
  </si>
  <si>
    <t>prs_sen_sync[8..0], prs_sen_reg[8..0]</t>
  </si>
  <si>
    <t>pwr_fail_sync[6..0], pwr_fail_reg[6..0]</t>
  </si>
  <si>
    <t>mot_fault_sync[2..0], mot_fault_reg[2..0]</t>
  </si>
  <si>
    <t>safe_lock_sync[5..0], safe_lock_reg[5..0]</t>
  </si>
  <si>
    <t>w_leak_sync[3..0], w_leak_reg[3..0]</t>
  </si>
  <si>
    <t>timeout_sync, timeout_reg, timer_start</t>
  </si>
  <si>
    <t>timer_start_d[2..0]</t>
  </si>
  <si>
    <t>lim_sen_edge[8..0], prs_sen_edge[8..0]</t>
  </si>
  <si>
    <t>pwr_fail_edge[6..0], mot_fault_edge[2..0]</t>
  </si>
  <si>
    <t>safe_lock_edge[5..0], w_leak_edge[3..0]</t>
  </si>
  <si>
    <t>-- Data bus multiplexer</t>
    <phoneticPr fontId="1" type="noConversion"/>
  </si>
  <si>
    <t>(mIRQ_read, sIRQ_read).clk = DTACK;</t>
  </si>
  <si>
    <t>(mIRQ_read, sIRQ_read).clrn = !(nAS &amp; nDS_DLY50 &amp; !DTACK);  -- To shorten IRQ clearing time for next event</t>
  </si>
  <si>
    <t>mIRQ_read = !ncs_actv_irq &amp; nWRITE;</t>
  </si>
  <si>
    <t>sIRQ_read = !ncs_stby_irq &amp; nWRITE;</t>
  </si>
  <si>
    <t>i2cIRQ_read = !i2c_ncs_stby_irq &amp; (ss == data_ack_st) &amp; (i2c_rd_nwr == VCC);</t>
  </si>
  <si>
    <t>V2.8</t>
    <phoneticPr fontId="1" type="noConversion"/>
  </si>
  <si>
    <t>: NODE;</t>
    <phoneticPr fontId="1" type="noConversion"/>
  </si>
  <si>
    <r>
      <t>mode_sw[6..0], pwr_</t>
    </r>
    <r>
      <rPr>
        <sz val="11"/>
        <color rgb="FFFF0000"/>
        <rFont val="맑은 고딕"/>
        <family val="3"/>
        <charset val="129"/>
        <scheme val="minor"/>
      </rPr>
      <t>fail</t>
    </r>
    <r>
      <rPr>
        <sz val="11"/>
        <color theme="1"/>
        <rFont val="맑은 고딕"/>
        <family val="2"/>
        <scheme val="minor"/>
      </rPr>
      <t>[6..0]</t>
    </r>
    <phoneticPr fontId="1" type="noConversion"/>
  </si>
  <si>
    <r>
      <t>safe_</t>
    </r>
    <r>
      <rPr>
        <sz val="11"/>
        <color rgb="FFFF0000"/>
        <rFont val="맑은 고딕"/>
        <family val="3"/>
        <charset val="129"/>
        <scheme val="minor"/>
      </rPr>
      <t>unlock</t>
    </r>
    <r>
      <rPr>
        <sz val="11"/>
        <color theme="1"/>
        <rFont val="맑은 고딕"/>
        <family val="2"/>
        <scheme val="minor"/>
      </rPr>
      <t>_bits[8..0]</t>
    </r>
    <phoneticPr fontId="1" type="noConversion"/>
  </si>
  <si>
    <r>
      <t>ncs_lim_sen, ncs_prs_sen, ncs_safe_</t>
    </r>
    <r>
      <rPr>
        <sz val="11"/>
        <color rgb="FFFF0000"/>
        <rFont val="맑은 고딕"/>
        <family val="3"/>
        <charset val="129"/>
        <scheme val="minor"/>
      </rPr>
      <t>lock</t>
    </r>
    <phoneticPr fontId="1" type="noConversion"/>
  </si>
  <si>
    <r>
      <t>ncs_on_sv, ncs_chk_sv, ncs_pwr_</t>
    </r>
    <r>
      <rPr>
        <sz val="11"/>
        <color rgb="FFFF0000"/>
        <rFont val="맑은 고딕"/>
        <family val="3"/>
        <charset val="129"/>
        <scheme val="minor"/>
      </rPr>
      <t>fail</t>
    </r>
    <phoneticPr fontId="1" type="noConversion"/>
  </si>
  <si>
    <t>i2cIRQ_read</t>
  </si>
  <si>
    <r>
      <t>i2cIRQ_read,</t>
    </r>
    <r>
      <rPr>
        <b/>
        <sz val="11"/>
        <color theme="1"/>
        <rFont val="맑은 고딕"/>
        <family val="3"/>
        <charset val="129"/>
        <scheme val="minor"/>
      </rPr>
      <t xml:space="preserve"> i2cir_read</t>
    </r>
    <phoneticPr fontId="1" type="noConversion"/>
  </si>
  <si>
    <r>
      <t>DTACK_Latch.</t>
    </r>
    <r>
      <rPr>
        <sz val="11"/>
        <color rgb="FFFF0000"/>
        <rFont val="맑은 고딕"/>
        <family val="3"/>
        <charset val="129"/>
        <scheme val="minor"/>
      </rPr>
      <t>d</t>
    </r>
    <r>
      <rPr>
        <sz val="11"/>
        <color theme="1"/>
        <rFont val="맑은 고딕"/>
        <family val="2"/>
        <scheme val="minor"/>
      </rPr>
      <t xml:space="preserve"> = VCC;</t>
    </r>
    <phoneticPr fontId="1" type="noConversion"/>
  </si>
  <si>
    <r>
      <t>DTACK = DTACK_Latch.</t>
    </r>
    <r>
      <rPr>
        <sz val="11"/>
        <color rgb="FFFF0000"/>
        <rFont val="맑은 고딕"/>
        <family val="3"/>
        <charset val="129"/>
        <scheme val="minor"/>
      </rPr>
      <t>q</t>
    </r>
    <r>
      <rPr>
        <sz val="11"/>
        <color theme="1"/>
        <rFont val="맑은 고딕"/>
        <family val="2"/>
        <scheme val="minor"/>
      </rPr>
      <t>;</t>
    </r>
    <phoneticPr fontId="1" type="noConversion"/>
  </si>
  <si>
    <t>-- Keypad Controller</t>
    <phoneticPr fontId="1" type="noConversion"/>
  </si>
  <si>
    <t>-- Safe lock Motor Controller</t>
    <phoneticPr fontId="1" type="noConversion"/>
  </si>
  <si>
    <r>
      <t xml:space="preserve">  # (!ncs_safe_</t>
    </r>
    <r>
      <rPr>
        <sz val="11"/>
        <color rgb="FFFF0000"/>
        <rFont val="맑은 고딕"/>
        <family val="3"/>
        <charset val="129"/>
        <scheme val="minor"/>
      </rPr>
      <t>lck</t>
    </r>
    <r>
      <rPr>
        <sz val="11"/>
        <color theme="1"/>
        <rFont val="맑은 고딕"/>
        <family val="2"/>
        <scheme val="minor"/>
      </rPr>
      <t xml:space="preserve"> &amp; (DBOX1_PSEN, DBOX1_WLEAK, DBOX0_PSEN, DBOX0_WLEAK, B"1111", B"11", SAFE_UNLOCK[2..0], SAFE_LOCK[2..0]))</t>
    </r>
    <phoneticPr fontId="1" type="noConversion"/>
  </si>
  <si>
    <r>
      <t xml:space="preserve">  # (!ncs_pwr_</t>
    </r>
    <r>
      <rPr>
        <sz val="11"/>
        <color rgb="FFFF0000"/>
        <rFont val="맑은 고딕"/>
        <family val="3"/>
        <charset val="129"/>
        <scheme val="minor"/>
      </rPr>
      <t>ft</t>
    </r>
    <r>
      <rPr>
        <sz val="11"/>
        <color theme="1"/>
        <rFont val="맑은 고딕"/>
        <family val="2"/>
        <scheme val="minor"/>
      </rPr>
      <t xml:space="preserve"> &amp; (B"11111111", P28V2O_F, P28V2H_F, P28V1H_F, P5VH_F, P28V2T_F, P28V1T_F, P5VT_F, P3V_F))</t>
    </r>
    <phoneticPr fontId="1" type="noConversion"/>
  </si>
  <si>
    <r>
      <t xml:space="preserve">  # (!ncs_fp_sw &amp; (nRMODE_FIRE_EN, B"1111111", nEM_FIRE_SW, B"11", </t>
    </r>
    <r>
      <rPr>
        <sz val="11"/>
        <color rgb="FFFF0000"/>
        <rFont val="맑은 고딕"/>
        <family val="3"/>
        <charset val="129"/>
        <scheme val="minor"/>
      </rPr>
      <t>nARM_SW</t>
    </r>
    <r>
      <rPr>
        <sz val="11"/>
        <color theme="1"/>
        <rFont val="맑은 고딕"/>
        <family val="2"/>
        <scheme val="minor"/>
      </rPr>
      <t>, nMNT_MODE, nMON_MODE, nREM_MODE, nEMR_MODE))</t>
    </r>
    <phoneticPr fontId="1" type="noConversion"/>
  </si>
  <si>
    <r>
      <t xml:space="preserve">  # (!ncs_actv_irq &amp; (</t>
    </r>
    <r>
      <rPr>
        <sz val="11"/>
        <color rgb="FFFF0000"/>
        <rFont val="맑은 고딕"/>
        <family val="3"/>
        <charset val="129"/>
        <scheme val="minor"/>
      </rPr>
      <t>keypad_mIRQ</t>
    </r>
    <r>
      <rPr>
        <sz val="11"/>
        <color theme="1"/>
        <rFont val="맑은 고딕"/>
        <family val="2"/>
        <scheme val="minor"/>
      </rPr>
      <t xml:space="preserve">, B"111", </t>
    </r>
    <r>
      <rPr>
        <sz val="11"/>
        <color rgb="FFFF0000"/>
        <rFont val="맑은 고딕"/>
        <family val="3"/>
        <charset val="129"/>
        <scheme val="minor"/>
      </rPr>
      <t>lim_sen_mIRQ, prs_sen_mIRQ, w_leak_mIRQ, safe_lck_mIRQ, sel_sw_mIRQ, mode_sw_mIRQ</t>
    </r>
    <r>
      <rPr>
        <sz val="11"/>
        <color theme="1"/>
        <rFont val="맑은 고딕"/>
        <family val="2"/>
        <scheme val="minor"/>
      </rPr>
      <t xml:space="preserve">, B"1111", </t>
    </r>
    <r>
      <rPr>
        <sz val="11"/>
        <color rgb="FFFF0000"/>
        <rFont val="맑은 고딕"/>
        <family val="3"/>
        <charset val="129"/>
        <scheme val="minor"/>
      </rPr>
      <t>mot_ft_mIRQ, pwr_ft_mIRQ</t>
    </r>
    <r>
      <rPr>
        <sz val="11"/>
        <color theme="1"/>
        <rFont val="맑은 고딕"/>
        <family val="2"/>
        <scheme val="minor"/>
      </rPr>
      <t>))</t>
    </r>
    <phoneticPr fontId="1" type="noConversion"/>
  </si>
  <si>
    <r>
      <t xml:space="preserve">  # (!ncs_stby_irq &amp; (</t>
    </r>
    <r>
      <rPr>
        <sz val="11"/>
        <color rgb="FFFF0000"/>
        <rFont val="맑은 고딕"/>
        <family val="3"/>
        <charset val="129"/>
        <scheme val="minor"/>
      </rPr>
      <t>keypad_sIRQ</t>
    </r>
    <r>
      <rPr>
        <sz val="11"/>
        <color theme="1"/>
        <rFont val="맑은 고딕"/>
        <family val="2"/>
        <scheme val="minor"/>
      </rPr>
      <t xml:space="preserve">, B"111", </t>
    </r>
    <r>
      <rPr>
        <sz val="11"/>
        <color rgb="FFFF0000"/>
        <rFont val="맑은 고딕"/>
        <family val="3"/>
        <charset val="129"/>
        <scheme val="minor"/>
      </rPr>
      <t>lim_sen_sIRQ, prs_sen_sIRQ, w_leak_sIRQ, safe_lck_sIRQ, sel_sw_sIRQ, mode_sw_sIRQ</t>
    </r>
    <r>
      <rPr>
        <sz val="11"/>
        <color theme="1"/>
        <rFont val="맑은 고딕"/>
        <family val="2"/>
        <scheme val="minor"/>
      </rPr>
      <t xml:space="preserve">, B"1111", </t>
    </r>
    <r>
      <rPr>
        <sz val="11"/>
        <color rgb="FFFF0000"/>
        <rFont val="맑은 고딕"/>
        <family val="3"/>
        <charset val="129"/>
        <scheme val="minor"/>
      </rPr>
      <t>mot_ft_sIRQ, pwr_ft_sIRQ</t>
    </r>
    <r>
      <rPr>
        <sz val="11"/>
        <color theme="1"/>
        <rFont val="맑은 고딕"/>
        <family val="2"/>
        <scheme val="minor"/>
      </rPr>
      <t>))</t>
    </r>
    <phoneticPr fontId="1" type="noConversion"/>
  </si>
  <si>
    <r>
      <t xml:space="preserve">  # (!nIACKIN &amp; (</t>
    </r>
    <r>
      <rPr>
        <sz val="11"/>
        <color rgb="FFFF0000"/>
        <rFont val="맑은 고딕"/>
        <family val="3"/>
        <charset val="129"/>
        <scheme val="minor"/>
      </rPr>
      <t>keypad_mIRQ</t>
    </r>
    <r>
      <rPr>
        <sz val="11"/>
        <color theme="1"/>
        <rFont val="맑은 고딕"/>
        <family val="2"/>
        <scheme val="minor"/>
      </rPr>
      <t>, B"111",</t>
    </r>
    <r>
      <rPr>
        <sz val="11"/>
        <color rgb="FFFF0000"/>
        <rFont val="맑은 고딕"/>
        <family val="3"/>
        <charset val="129"/>
        <scheme val="minor"/>
      </rPr>
      <t xml:space="preserve"> lim_sen_mIRQ, prs_sen_mIRQ, w_leak_mIRQ, safe_lck_mIRQ, sel_sw_mIRQ, mode_sw_mIRQ</t>
    </r>
    <r>
      <rPr>
        <sz val="11"/>
        <color theme="1"/>
        <rFont val="맑은 고딕"/>
        <family val="2"/>
        <scheme val="minor"/>
      </rPr>
      <t xml:space="preserve">, B"1111", </t>
    </r>
    <r>
      <rPr>
        <sz val="11"/>
        <color rgb="FFFF0000"/>
        <rFont val="맑은 고딕"/>
        <family val="3"/>
        <charset val="129"/>
        <scheme val="minor"/>
      </rPr>
      <t>mot_ft_mIRQ, pwr_ft_mIRQ</t>
    </r>
    <r>
      <rPr>
        <sz val="11"/>
        <color theme="1"/>
        <rFont val="맑은 고딕"/>
        <family val="2"/>
        <scheme val="minor"/>
      </rPr>
      <t>));</t>
    </r>
    <phoneticPr fontId="1" type="noConversion"/>
  </si>
  <si>
    <t>-- Safe Limit Switch falling edge detection</t>
    <phoneticPr fontId="1" type="noConversion"/>
  </si>
  <si>
    <t>-- Fire Enable signal edge</t>
    <phoneticPr fontId="1" type="noConversion"/>
  </si>
  <si>
    <t>-- Safe Switch edge</t>
    <phoneticPr fontId="1" type="noConversion"/>
  </si>
  <si>
    <t>-- TACM Select &amp; Fire Control</t>
    <phoneticPr fontId="1" type="noConversion"/>
  </si>
  <si>
    <r>
      <t>(EMR_mot_dir[],EMR_mot_en[]).clk = !((!nEMR_MODE &amp; mode_sw_edge[4]) # (</t>
    </r>
    <r>
      <rPr>
        <b/>
        <sz val="11"/>
        <color rgb="FFFF0000"/>
        <rFont val="맑은 고딕"/>
        <family val="3"/>
        <charset val="129"/>
        <scheme val="minor"/>
      </rPr>
      <t>!nARM_SW</t>
    </r>
    <r>
      <rPr>
        <sz val="11"/>
        <color theme="1"/>
        <rFont val="맑은 고딕"/>
        <family val="2"/>
        <scheme val="minor"/>
      </rPr>
      <t xml:space="preserve"> &amp; mode_sw_edge[0]));</t>
    </r>
    <phoneticPr fontId="1" type="noConversion"/>
  </si>
  <si>
    <r>
      <t>(EMR_mot_dir[],EMR_mot_en[]).clk = !((!nEMR_MODE &amp; mode_sw_edge[4]) # (</t>
    </r>
    <r>
      <rPr>
        <b/>
        <sz val="11"/>
        <color rgb="FFFF0000"/>
        <rFont val="맑은 고딕"/>
        <family val="3"/>
        <charset val="129"/>
        <scheme val="minor"/>
      </rPr>
      <t>!nSAFE_SW</t>
    </r>
    <r>
      <rPr>
        <sz val="11"/>
        <color theme="1"/>
        <rFont val="맑은 고딕"/>
        <family val="2"/>
        <scheme val="minor"/>
      </rPr>
      <t xml:space="preserve"> &amp; mode_sw_edge[0])); -- Safe Switch Edge</t>
    </r>
    <phoneticPr fontId="1" type="noConversion"/>
  </si>
  <si>
    <r>
      <t xml:space="preserve">nEM_FIRE_SW, </t>
    </r>
    <r>
      <rPr>
        <b/>
        <sz val="11"/>
        <color rgb="FFFF0000"/>
        <rFont val="맑은 고딕"/>
        <family val="3"/>
        <charset val="129"/>
        <scheme val="minor"/>
      </rPr>
      <t>nARM_SW</t>
    </r>
    <r>
      <rPr>
        <sz val="11"/>
        <color theme="1"/>
        <rFont val="맑은 고딕"/>
        <family val="2"/>
        <scheme val="minor"/>
      </rPr>
      <t>, nMNT_MODE</t>
    </r>
    <phoneticPr fontId="1" type="noConversion"/>
  </si>
  <si>
    <r>
      <t xml:space="preserve">nEM_FIRE_SW, </t>
    </r>
    <r>
      <rPr>
        <b/>
        <sz val="11"/>
        <color rgb="FFFF0000"/>
        <rFont val="맑은 고딕"/>
        <family val="3"/>
        <charset val="129"/>
        <scheme val="minor"/>
      </rPr>
      <t>nSAFE_SW</t>
    </r>
    <r>
      <rPr>
        <sz val="11"/>
        <color theme="1"/>
        <rFont val="맑은 고딕"/>
        <family val="2"/>
        <scheme val="minor"/>
      </rPr>
      <t>, nMNT_MODE</t>
    </r>
    <phoneticPr fontId="1" type="noConversion"/>
  </si>
  <si>
    <t xml:space="preserve">(EMR_mot_en[]).clrn = !(!nSYSRESET # !n_tmr_timeout # (!SAFE_UNLOCK[] &amp; safe_lock_reg[5..3]) # (!SAFE_LOCK[] &amp; safe_lock_reg[2..0]));  </t>
  </si>
  <si>
    <r>
      <t xml:space="preserve">(EMR_mot_dir[]) = </t>
    </r>
    <r>
      <rPr>
        <b/>
        <sz val="11"/>
        <color rgb="FFFF0000"/>
        <rFont val="맑은 고딕"/>
        <family val="3"/>
        <charset val="129"/>
        <scheme val="minor"/>
      </rPr>
      <t>nSAFE_SW</t>
    </r>
    <r>
      <rPr>
        <sz val="11"/>
        <color theme="1"/>
        <rFont val="맑은 고딕"/>
        <family val="2"/>
        <scheme val="minor"/>
      </rPr>
      <t xml:space="preserve"> # nEMR_MODE;</t>
    </r>
    <phoneticPr fontId="1" type="noConversion"/>
  </si>
  <si>
    <r>
      <t>(EMR_mot_en[]) = !nEMR_MODE # !</t>
    </r>
    <r>
      <rPr>
        <b/>
        <sz val="11"/>
        <color rgb="FFFF0000"/>
        <rFont val="맑은 고딕"/>
        <family val="3"/>
        <charset val="129"/>
        <scheme val="minor"/>
      </rPr>
      <t>nSAFE_SW</t>
    </r>
    <r>
      <rPr>
        <sz val="11"/>
        <color theme="1"/>
        <rFont val="맑은 고딕"/>
        <family val="2"/>
        <scheme val="minor"/>
      </rPr>
      <t>; -- &amp; nSAFE_SW;</t>
    </r>
    <phoneticPr fontId="1" type="noConversion"/>
  </si>
  <si>
    <t>MOT_EN[] = EMR_mot_en[] &amp; mot_en_dly[1];</t>
  </si>
  <si>
    <t>mot_en_dly[0] = (EMR_mot_en[] != B"000");</t>
  </si>
  <si>
    <t>MOT_EN[] = MNT_mot_en[] &amp; mot_en_dly[1];</t>
  </si>
  <si>
    <t>mot_en_dly[0] = (MNT_mot_en[] != B"000");</t>
  </si>
  <si>
    <t>MOT_EN[] = REM_mot_en[] &amp; mot_en_dly[1];</t>
  </si>
  <si>
    <t>mot_en_dly[0] = (REM_mot_en[] != B"000");</t>
  </si>
  <si>
    <r>
      <t>REM_SD[].clk = (nEMR_MODE &amp; !ncs_sel_data &amp; !nWRITE &amp; DTACK) # (</t>
    </r>
    <r>
      <rPr>
        <b/>
        <sz val="11"/>
        <color rgb="FFFF0000"/>
        <rFont val="맑은 고딕"/>
        <family val="3"/>
        <charset val="129"/>
        <scheme val="minor"/>
      </rPr>
      <t>nEMR_MODE</t>
    </r>
    <r>
      <rPr>
        <sz val="11"/>
        <color theme="1"/>
        <rFont val="맑은 고딕"/>
        <family val="2"/>
        <scheme val="minor"/>
      </rPr>
      <t xml:space="preserve"> &amp; !i2c_ncs_sel_data &amp; i2c_wr_clk);</t>
    </r>
    <phoneticPr fontId="1" type="noConversion"/>
  </si>
  <si>
    <t xml:space="preserve"> #Safe unlock condition is checked on firing</t>
  </si>
  <si>
    <t>REM_SD[].clk = (nEMR_MODE &amp; !ncs_sel_data &amp; !nWRITE &amp; DTACK) # (!i2c_ncs_sel_data &amp; i2c_wr_clk);</t>
  </si>
  <si>
    <t>REM_SD[].clrn = nSYSRESET &amp; n_tmr_timeout;</t>
  </si>
  <si>
    <t>REM_SD[] = (!ncs_sel_data &amp; !nWRITE &amp; (DATA[10..8], DATA[5..0])) # (!i2c_ncs_sel_data &amp; (i2c_in_data[10..8], i2c_in_data[5..0]));</t>
  </si>
  <si>
    <t>-- TACM Select &amp; Fire Control</t>
    <phoneticPr fontId="1" type="noConversion"/>
  </si>
  <si>
    <r>
      <t xml:space="preserve">REM_SD[] = (!ncs_sel_data &amp; !nWRITE &amp; (DATA[10..8], DATA[5..0]) </t>
    </r>
    <r>
      <rPr>
        <b/>
        <sz val="11"/>
        <color rgb="FFFF0000"/>
        <rFont val="맑은 고딕"/>
        <family val="3"/>
        <charset val="129"/>
        <scheme val="minor"/>
      </rPr>
      <t>&amp; !LIM_SEN[] &amp; !PRSS_SEN[]</t>
    </r>
    <r>
      <rPr>
        <sz val="11"/>
        <color theme="1"/>
        <rFont val="맑은 고딕"/>
        <family val="2"/>
        <scheme val="minor"/>
      </rPr>
      <t xml:space="preserve">) </t>
    </r>
    <phoneticPr fontId="1" type="noConversion"/>
  </si>
  <si>
    <r>
      <t xml:space="preserve"># (!i2c_ncs_sel_data &amp; (i2c_in_data[10..8], i2c_in_data[5..0]) </t>
    </r>
    <r>
      <rPr>
        <b/>
        <sz val="11"/>
        <color rgb="FFFF0000"/>
        <rFont val="맑은 고딕"/>
        <family val="3"/>
        <charset val="129"/>
        <scheme val="minor"/>
      </rPr>
      <t>&amp; !LIM_SEN[] &amp; !PRSS_SEN[]</t>
    </r>
    <r>
      <rPr>
        <sz val="11"/>
        <color theme="1"/>
        <rFont val="맑은 고딕"/>
        <family val="2"/>
        <scheme val="minor"/>
      </rPr>
      <t>);</t>
    </r>
    <phoneticPr fontId="1" type="noConversion"/>
  </si>
  <si>
    <r>
      <t xml:space="preserve">SEL_DATA[] = </t>
    </r>
    <r>
      <rPr>
        <b/>
        <sz val="11"/>
        <color rgb="FFFF0000"/>
        <rFont val="맑은 고딕"/>
        <family val="3"/>
        <charset val="129"/>
        <scheme val="minor"/>
      </rPr>
      <t>SEL_SW[]</t>
    </r>
    <r>
      <rPr>
        <sz val="11"/>
        <color theme="1"/>
        <rFont val="맑은 고딕"/>
        <family val="2"/>
        <scheme val="minor"/>
      </rPr>
      <t xml:space="preserve"> &amp; !LIM_SEN[];</t>
    </r>
    <phoneticPr fontId="1" type="noConversion"/>
  </si>
  <si>
    <r>
      <t xml:space="preserve">SEL_DATA[] = </t>
    </r>
    <r>
      <rPr>
        <b/>
        <sz val="11"/>
        <color rgb="FFFF0000"/>
        <rFont val="맑은 고딕"/>
        <family val="3"/>
        <charset val="129"/>
        <scheme val="minor"/>
      </rPr>
      <t>emr_sd[]</t>
    </r>
    <r>
      <rPr>
        <sz val="11"/>
        <color theme="1"/>
        <rFont val="맑은 고딕"/>
        <family val="2"/>
        <scheme val="minor"/>
      </rPr>
      <t xml:space="preserve"> &amp; !LIM_SEN[];</t>
    </r>
    <phoneticPr fontId="1" type="noConversion"/>
  </si>
  <si>
    <t>REM_Fire[].clk = (nEMR_MODE &amp; !ncs_fire_con &amp; !nWRITE &amp; DTACK) # (!i2c_ncs_fire_con &amp; i2c_wr_clk);</t>
  </si>
  <si>
    <t>REM_Fire[] = (!ncs_fire_con &amp; !nWRITE &amp; (DATA[10..8], DATA[5..0]))</t>
  </si>
  <si>
    <t># (!i2c_ncs_fire_con &amp; (i2c_in_data[10..8], i2c_in_data[5..0]));</t>
  </si>
  <si>
    <t xml:space="preserve">REM_Fire[].clk = (!rem_fire_start); </t>
    <phoneticPr fontId="1" type="noConversion"/>
  </si>
  <si>
    <t>-- Fire signals clock after timer reset</t>
    <phoneticPr fontId="1" type="noConversion"/>
  </si>
  <si>
    <r>
      <t>REM_Fire[].clrn = nSYSRESET &amp; !nRMODE_FIRE_EN &amp; n_tmr_timeout &amp; !LIM_SEN[] &amp;</t>
    </r>
    <r>
      <rPr>
        <b/>
        <sz val="11"/>
        <color rgb="FFFF0000"/>
        <rFont val="맑은 고딕"/>
        <family val="3"/>
        <charset val="129"/>
        <scheme val="minor"/>
      </rPr>
      <t xml:space="preserve"> !PRSS_SEN[]</t>
    </r>
    <r>
      <rPr>
        <sz val="11"/>
        <color theme="1"/>
        <rFont val="맑은 고딕"/>
        <family val="2"/>
        <scheme val="minor"/>
      </rPr>
      <t xml:space="preserve"> &amp; !safe_unlock_bits[] &amp; dbox_psen_bits[] &amp; dbox_wleak_bits[]; -- 2015/01/20, remote mode firing problem fixed</t>
    </r>
    <phoneticPr fontId="1" type="noConversion"/>
  </si>
  <si>
    <r>
      <t xml:space="preserve">REM_Fire[] = (!ncs_fire_con &amp; !nWRITE &amp; (DATA[10..8], DATA[5..0]) &amp; </t>
    </r>
    <r>
      <rPr>
        <b/>
        <sz val="11"/>
        <color rgb="FFFF0000"/>
        <rFont val="맑은 고딕"/>
        <family val="3"/>
        <charset val="129"/>
        <scheme val="minor"/>
      </rPr>
      <t>!PRSS_SEN[]</t>
    </r>
    <r>
      <rPr>
        <sz val="11"/>
        <color theme="1"/>
        <rFont val="맑은 고딕"/>
        <family val="2"/>
        <scheme val="minor"/>
      </rPr>
      <t xml:space="preserve">) </t>
    </r>
    <phoneticPr fontId="1" type="noConversion"/>
  </si>
  <si>
    <r>
      <t># (!i2c_ncs_fire_con &amp; (i2c_in_data[10..8], i2c_in_data[5..0]) &amp;</t>
    </r>
    <r>
      <rPr>
        <b/>
        <sz val="11"/>
        <color rgb="FFFF0000"/>
        <rFont val="맑은 고딕"/>
        <family val="3"/>
        <charset val="129"/>
        <scheme val="minor"/>
      </rPr>
      <t xml:space="preserve"> !PRSS_SEN[]</t>
    </r>
    <r>
      <rPr>
        <sz val="11"/>
        <color theme="1"/>
        <rFont val="맑은 고딕"/>
        <family val="2"/>
        <scheme val="minor"/>
      </rPr>
      <t>);</t>
    </r>
    <phoneticPr fontId="1" type="noConversion"/>
  </si>
  <si>
    <t>-- Solenoid Valve Current status Latch</t>
    <phoneticPr fontId="1" type="noConversion"/>
  </si>
  <si>
    <t>-- Selection : LED Blinking, firing : Steady ON, end : OFF</t>
    <phoneticPr fontId="1" type="noConversion"/>
  </si>
  <si>
    <t>-- Emergency Mode Selection status Reset when system Reset or firing end or Mode Switch change</t>
    <phoneticPr fontId="1" type="noConversion"/>
  </si>
  <si>
    <t>-- After watch-dog timer starts, firing signals out</t>
    <phoneticPr fontId="1" type="noConversion"/>
  </si>
  <si>
    <t>-- timer starts when Fire signal triggered or Safe-lock Motor enabled</t>
    <phoneticPr fontId="1" type="noConversion"/>
  </si>
  <si>
    <t>EMR_Fire[].clk = (!nEMR_MODE &amp; !nEM_FIRE_SW);</t>
  </si>
  <si>
    <t>EMR_Fire[].clrn = nSYSRESET &amp; n_tmr_timeout &amp; !LIM_SEN[] &amp; !PRSS_SEN[] &amp; !safe_unlock_bits[] &amp; dbox_psen_bits[] &amp; dbox_wleak_bits[];</t>
  </si>
  <si>
    <t>EMR_Fire[] = SEL_SW[];</t>
  </si>
  <si>
    <t>Pspice simulation</t>
    <phoneticPr fontId="1" type="noConversion"/>
  </si>
  <si>
    <t>Library</t>
    <phoneticPr fontId="1" type="noConversion"/>
  </si>
  <si>
    <t xml:space="preserve">Project 실행 </t>
    <phoneticPr fontId="1" type="noConversion"/>
  </si>
  <si>
    <t>Analog or Mixed A/D 선택</t>
    <phoneticPr fontId="1" type="noConversion"/>
  </si>
  <si>
    <t>C:\Cadence\SPB_16.5\tools\capture\library\pspice</t>
    <phoneticPr fontId="1" type="noConversion"/>
  </si>
  <si>
    <t>아래 경로의 library 사용</t>
    <phoneticPr fontId="1" type="noConversion"/>
  </si>
  <si>
    <t>Source</t>
    <phoneticPr fontId="1" type="noConversion"/>
  </si>
  <si>
    <t>VSIN</t>
    <phoneticPr fontId="1" type="noConversion"/>
  </si>
  <si>
    <t>R,L,C</t>
    <phoneticPr fontId="1" type="noConversion"/>
  </si>
  <si>
    <t>ANALOG</t>
    <phoneticPr fontId="1" type="noConversion"/>
  </si>
  <si>
    <t>GND</t>
    <phoneticPr fontId="1" type="noConversion"/>
  </si>
  <si>
    <t>0/CAPSYM</t>
    <phoneticPr fontId="1" type="noConversion"/>
  </si>
  <si>
    <t>STIMx - xbit input</t>
    <phoneticPr fontId="1" type="noConversion"/>
  </si>
  <si>
    <t>STIM1 - 1bit input : Digital input</t>
    <phoneticPr fontId="1" type="noConversion"/>
  </si>
  <si>
    <t>Digital IC</t>
    <phoneticPr fontId="1" type="noConversion"/>
  </si>
  <si>
    <t>EVAL.OLB</t>
    <phoneticPr fontId="1" type="noConversion"/>
  </si>
  <si>
    <t>Special.OLB</t>
    <phoneticPr fontId="1" type="noConversion"/>
  </si>
  <si>
    <t>Parametric 해석을 위한 PARAM component 지원</t>
    <phoneticPr fontId="1" type="noConversion"/>
  </si>
  <si>
    <t>명령어</t>
    <phoneticPr fontId="1" type="noConversion"/>
  </si>
  <si>
    <t>PE</t>
    <phoneticPr fontId="1" type="noConversion"/>
  </si>
  <si>
    <t>폴리선폭 조절</t>
    <phoneticPr fontId="1" type="noConversion"/>
  </si>
  <si>
    <t>F -&gt; R -&gt; 반지름 입력 -&gt; R 생성 line 두개 선택</t>
    <phoneticPr fontId="1" type="noConversion"/>
  </si>
  <si>
    <t>직각 모서리에 R 생성</t>
    <phoneticPr fontId="1" type="noConversion"/>
  </si>
  <si>
    <t>자르기</t>
    <phoneticPr fontId="1" type="noConversion"/>
  </si>
  <si>
    <t>TR -&gt; 기준선 선택 -&gt; 삭제될 선 선택</t>
    <phoneticPr fontId="1" type="noConversion"/>
  </si>
  <si>
    <t>외부 Library 추가</t>
    <phoneticPr fontId="1" type="noConversion"/>
  </si>
  <si>
    <t>File &gt; Open &gt; Pspice Library 선택</t>
    <phoneticPr fontId="1" type="noConversion"/>
  </si>
  <si>
    <t>탐색기에서 추가하고자 하는 library file을 선택 ( .LIB file)</t>
    <phoneticPr fontId="1" type="noConversion"/>
  </si>
  <si>
    <t>PSpice Model Editor가 실행이 되며, Library file이 열림. 이를 Save As하여 원하는 Folder에 copy한다.</t>
    <phoneticPr fontId="1" type="noConversion"/>
  </si>
  <si>
    <t>Capture Project manager의 Model Libraries에 추가되는지 확인한다.</t>
    <phoneticPr fontId="1" type="noConversion"/>
  </si>
  <si>
    <t>Transient Analysis</t>
    <phoneticPr fontId="1" type="noConversion"/>
  </si>
  <si>
    <t>CAP의 경우, initial velue가 없는 경우 해석에 errror가 발생한다.</t>
    <phoneticPr fontId="1" type="noConversion"/>
  </si>
  <si>
    <t>IC : CAP의 초기 전압값</t>
    <phoneticPr fontId="1" type="noConversion"/>
  </si>
  <si>
    <t>Line 확장</t>
    <phoneticPr fontId="1" type="noConversion"/>
  </si>
  <si>
    <t>EX -&gt; 확장 대상 영역의 객체선택 -&gt; 확장시킬 객체선택</t>
    <phoneticPr fontId="1" type="noConversion"/>
  </si>
  <si>
    <t>1. Project 생성</t>
    <phoneticPr fontId="1" type="noConversion"/>
  </si>
  <si>
    <t xml:space="preserve">File &gt; New Project Wizard 선택. </t>
    <phoneticPr fontId="1" type="noConversion"/>
  </si>
  <si>
    <t>아래 화면에서 New Quartus II Project를 선택.</t>
    <phoneticPr fontId="1" type="noConversion"/>
  </si>
  <si>
    <t>① Project의 folder 경로 및 이름 지정</t>
    <phoneticPr fontId="1" type="noConversion"/>
  </si>
  <si>
    <t>② Project의 이름 지정 - ENTITY name과 동일하게 설정한다.</t>
    <phoneticPr fontId="1" type="noConversion"/>
  </si>
  <si>
    <t>③ top-level design entity 설정 - 2)에서의 Project 이름 설정시 동일하게 설정됨</t>
    <phoneticPr fontId="1" type="noConversion"/>
  </si>
  <si>
    <t>2. Design Entry - HDL를 이용하여 회로설계</t>
    <phoneticPr fontId="1" type="noConversion"/>
  </si>
  <si>
    <t>① File &gt; New - 아래 화면에서 설계하고자 하는 언어를 선택한다</t>
    <phoneticPr fontId="1" type="noConversion"/>
  </si>
  <si>
    <t>② File &gt; Save as 선택하여 VHDL의 file name 설정 - ENTITY와 동일 이름으로 설정</t>
    <phoneticPr fontId="1" type="noConversion"/>
  </si>
  <si>
    <t>오른쪽 창에 Text Editor 창이 생성되며, 여기에 VHDL program을 한다.</t>
    <phoneticPr fontId="1" type="noConversion"/>
  </si>
  <si>
    <t>3. Project에 design file 추가 - 여러 ENTITY file로 구성되는 경우, 각 file를 Project에 추가해야 함</t>
    <phoneticPr fontId="1" type="noConversion"/>
  </si>
  <si>
    <t>Assignments &gt; Settings &gt; Files 선택 - ①를 선택하면 탐색기가 실행되며, 여기서 필요한 파일을 선택하여 추가함</t>
    <phoneticPr fontId="1" type="noConversion"/>
  </si>
  <si>
    <t>4. VHDL code Compile</t>
    <phoneticPr fontId="1" type="noConversion"/>
  </si>
  <si>
    <t>Processing &gt; Start Compilation 또는 ②의 icon를 선택하여 compile 진행함</t>
    <phoneticPr fontId="1" type="noConversion"/>
  </si>
  <si>
    <t>Compile이 정상적으로 완료되는 경우, 아래 ③과 같이 상태표시됨</t>
    <phoneticPr fontId="1" type="noConversion"/>
  </si>
  <si>
    <t>5. Simulation</t>
    <phoneticPr fontId="1" type="noConversion"/>
  </si>
  <si>
    <t>File &gt; New &gt; Verifiction/Debugging Files &gt; University Program VWF - Simulation Waveform Editor 창이 실행된다.</t>
    <phoneticPr fontId="1" type="noConversion"/>
  </si>
  <si>
    <t>기존에 생성한 file이 있는경우에는 Editor 창에서 File &gt; Open을 선택하여 기존 file를 Load함.</t>
    <phoneticPr fontId="1" type="noConversion"/>
  </si>
  <si>
    <t>① Edit &gt; Set End Time - Simulation time range 설정</t>
    <phoneticPr fontId="1" type="noConversion"/>
  </si>
  <si>
    <t>② Edit &gt; Insert &gt; Insert Node or Bus.. - in/output node 및 bus 설정</t>
    <phoneticPr fontId="1" type="noConversion"/>
  </si>
  <si>
    <t>③ Node finder를 선택.</t>
    <phoneticPr fontId="1" type="noConversion"/>
  </si>
  <si>
    <t>④ List를 선택하면, Nodes Found 창에 회로내의 모든 Node들이 list됨</t>
    <phoneticPr fontId="1" type="noConversion"/>
  </si>
  <si>
    <t>⑤ Simulation에 사용할 node를 선택한다.</t>
    <phoneticPr fontId="1" type="noConversion"/>
  </si>
  <si>
    <t>⑥ OK를 선택한다.</t>
    <phoneticPr fontId="1" type="noConversion"/>
  </si>
  <si>
    <t xml:space="preserve">⑦ 왼쪽 Node list에서 input node를 선택 후, Count value를 선택후 ⑧과 같이 설정한다. - 0으로 시작하며, 10ns 마다 value가 바뀜 </t>
    <phoneticPr fontId="1" type="noConversion"/>
  </si>
  <si>
    <t xml:space="preserve">⑧ 0으로 시작하며, 10ns 마다 value가 바뀌도록 설정 </t>
    <phoneticPr fontId="1" type="noConversion"/>
  </si>
  <si>
    <t>x1, x2, x3 에 대한 input data 를 설정 후, Simulation &gt; Run Functional Simulation 또는 ⑨의 icon를 선택한다.</t>
    <phoneticPr fontId="1" type="noConversion"/>
  </si>
  <si>
    <t>아래와 같이 Simulation Flow Progress 창이 실행되며, Simulation 진행 상황이 표시됨</t>
    <phoneticPr fontId="1" type="noConversion"/>
  </si>
  <si>
    <t>Simulation 완료 후, 아래와 같이 Simulation Waveform Editor 창이 하나 더 실행되며, 결과가 표시됨 - Read-only type</t>
    <phoneticPr fontId="1" type="noConversion"/>
  </si>
  <si>
    <t>input data 수정시에는 앞에서 사용한 Simulation Waveform Editor 창에서 재작업을 수행한다.</t>
    <phoneticPr fontId="1" type="noConversion"/>
  </si>
  <si>
    <t>6. Pin Planner - Compile후, 실제 H/W 설계와 맞지 않는 Pin 수정</t>
    <phoneticPr fontId="1" type="noConversion"/>
  </si>
  <si>
    <t>Assignments &gt; Pin Planner 또는 ①의 Icon 선택 - Pin Planner 창이 실행됨</t>
    <phoneticPr fontId="1" type="noConversion"/>
  </si>
  <si>
    <t>Compile 실행 후, ②에 기본 PIN 설정이되며, 이를 변경 시 ③에서 Pin변경하고자 하는 PIN을 선택한다</t>
    <phoneticPr fontId="1" type="noConversion"/>
  </si>
  <si>
    <t>설정 변경후, Compile 재실행하여, ②와 ③의 PIN 설정이 동일한지 확인한다.</t>
    <phoneticPr fontId="1" type="noConversion"/>
  </si>
  <si>
    <t>7. RTL Viewer를 이용한 H/W 설계 검증</t>
    <phoneticPr fontId="1" type="noConversion"/>
  </si>
  <si>
    <t>Tools &gt; Netlist Viewers &gt; RTL Viewer 선택 - 아래와 같이 RTL Viewer 창이 실행되며, HW symbol로 설계회로를 표시함</t>
    <phoneticPr fontId="1" type="noConversion"/>
  </si>
  <si>
    <t>의도한 설계대로 회로설계가 되었는지 확인한다.</t>
    <phoneticPr fontId="1" type="noConversion"/>
  </si>
  <si>
    <t>8. S/W Download</t>
    <phoneticPr fontId="1" type="noConversion"/>
  </si>
  <si>
    <t>Tools &gt; Programmer 또는 Icon 선택 - 아래와 같이 Programmer 창이 실행됨. - ①에 USB-Blaster가 선택되어 있는지 확인한다.</t>
    <phoneticPr fontId="1" type="noConversion"/>
  </si>
  <si>
    <t>USB-Blaster 등록 - ①를 선택 후, 아래의 창에서 USB-Blaster를 선택한다.</t>
    <phoneticPr fontId="1" type="noConversion"/>
  </si>
  <si>
    <t>USB-Blaster가 list되지 않는 경우, USB-Blaster driver를 install후 다시 진행한다.</t>
    <phoneticPr fontId="1" type="noConversion"/>
  </si>
  <si>
    <t>②를 선택하면, 아래와 같은 Device 선택창이 실행되며, 여기서 ③과 같이 Device를 선택한다.</t>
    <phoneticPr fontId="1" type="noConversion"/>
  </si>
  <si>
    <t>④의 Add file를 선택 - 아래와 같이 탐색창에서 output_files folder의 xx.sof file를 선택한다.</t>
    <phoneticPr fontId="1" type="noConversion"/>
  </si>
  <si>
    <t xml:space="preserve">SPI (Serial Peripheral Interface)는 I2C, CAN, UART와 같은 시리얼 통신(직렬 통신) 방식 중 한가지로, </t>
    <phoneticPr fontId="1" type="noConversion"/>
  </si>
  <si>
    <t>마이크로컨트롤러, 시프트 레지스터 , SD카드 등의 소형 주변 장치 사이에 데이터를 전송 하기 위한 기능입니다.</t>
    <phoneticPr fontId="1" type="noConversion"/>
  </si>
  <si>
    <t>SPI 통신의 특징</t>
    <phoneticPr fontId="1" type="noConversion"/>
  </si>
  <si>
    <t>1 대 다수의 통신을 지원하는 동기식 통신 방식</t>
    <phoneticPr fontId="1" type="noConversion"/>
  </si>
  <si>
    <t>동시에 송수신이 가능함</t>
    <phoneticPr fontId="1" type="noConversion"/>
  </si>
  <si>
    <t>I2C 에 비해 속도가 빠름</t>
    <phoneticPr fontId="1" type="noConversion"/>
  </si>
  <si>
    <t>간단하게 배선이 가능하며, 단순 센서, 메모리와 같은 칩과 칩 사이의 통신에 많이 사용함</t>
    <phoneticPr fontId="1" type="noConversion"/>
  </si>
  <si>
    <t>RS-232 , CAN 버스보다 비교적 짧은 거리에서 동작함</t>
    <phoneticPr fontId="1" type="noConversion"/>
  </si>
  <si>
    <t xml:space="preserve">하나의 마스터 장치만 지원함 </t>
    <phoneticPr fontId="1" type="noConversion"/>
  </si>
  <si>
    <t>통신 방법</t>
    <phoneticPr fontId="1" type="noConversion"/>
  </si>
  <si>
    <t>하나의 마스터 기기 , 하나 이상의 슬레이브 기기를 연결</t>
    <phoneticPr fontId="1" type="noConversion"/>
  </si>
  <si>
    <t>SS : 슬레이브 장치를 선택하여 통신 - 마스터장치에서 슬레이브장치를 선택하기 위한 단자입니다</t>
    <phoneticPr fontId="1" type="noConversion"/>
  </si>
  <si>
    <t>-- clock 정의 : rising or falling edge 신호</t>
    <phoneticPr fontId="1" type="noConversion"/>
  </si>
  <si>
    <t>-- clear 정의 : Low일때 Output = LOW</t>
    <phoneticPr fontId="1" type="noConversion"/>
  </si>
  <si>
    <t>MOSI : 마스터 출력 -&gt; 슬레이브 입력</t>
    <phoneticPr fontId="1" type="noConversion"/>
  </si>
  <si>
    <t>- M→S 데이터 전송을 위한 단자로, 클럭을 전송하면 마스터에서 슬레이브로 데이터를 보냅니다</t>
    <phoneticPr fontId="1" type="noConversion"/>
  </si>
  <si>
    <t xml:space="preserve">MISO : 마스터 입력 &lt;- 슬레이브 출력 </t>
    <phoneticPr fontId="1" type="noConversion"/>
  </si>
  <si>
    <t>- S→M 데이터 전송을 위한 단자로, 클럭을 전송하면 슬레이브에서 마스터로 데이터를 보냅니다.</t>
    <phoneticPr fontId="1" type="noConversion"/>
  </si>
  <si>
    <t xml:space="preserve">SCLK : 동기화 신호 (CLOCK 신호 통신) </t>
    <phoneticPr fontId="1" type="noConversion"/>
  </si>
  <si>
    <t>- 클럭 전송을 위한 단자로, 마스터에서 슬레이브로 클럭을 전송합니다</t>
    <phoneticPr fontId="1" type="noConversion"/>
  </si>
  <si>
    <t>통신 규격</t>
    <phoneticPr fontId="1" type="noConversion"/>
  </si>
  <si>
    <t>1. SPI</t>
    <phoneticPr fontId="1" type="noConversion"/>
  </si>
  <si>
    <t>2. I2C</t>
    <phoneticPr fontId="1" type="noConversion"/>
  </si>
  <si>
    <t>I2C통신은 필립스에서 처음 만든 통신방식</t>
    <phoneticPr fontId="1" type="noConversion"/>
  </si>
  <si>
    <t>1 : N 통신 : 마스터칩하나가 동일 선상에 여러개의 SLAVE칩 통신을 관리할 수 있다</t>
    <phoneticPr fontId="1" type="noConversion"/>
  </si>
  <si>
    <t>통신 특징</t>
    <phoneticPr fontId="1" type="noConversion"/>
  </si>
  <si>
    <t>통신 방법</t>
    <phoneticPr fontId="1" type="noConversion"/>
  </si>
  <si>
    <t>전송속도</t>
    <phoneticPr fontId="1" type="noConversion"/>
  </si>
  <si>
    <t>최대 slave 지원 수 : 112개 노드</t>
    <phoneticPr fontId="1" type="noConversion"/>
  </si>
  <si>
    <t>표준모드</t>
    <phoneticPr fontId="1" type="noConversion"/>
  </si>
  <si>
    <t>저속모드</t>
    <phoneticPr fontId="1" type="noConversion"/>
  </si>
  <si>
    <t>Mode</t>
    <phoneticPr fontId="1" type="noConversion"/>
  </si>
  <si>
    <t>속도</t>
    <phoneticPr fontId="1" type="noConversion"/>
  </si>
  <si>
    <t>kbit/s</t>
    <phoneticPr fontId="1" type="noConversion"/>
  </si>
  <si>
    <t>fast mode</t>
    <phoneticPr fontId="1" type="noConversion"/>
  </si>
  <si>
    <t>high-speed</t>
    <phoneticPr fontId="1" type="noConversion"/>
  </si>
  <si>
    <t>Mbit/s</t>
    <phoneticPr fontId="1" type="noConversion"/>
  </si>
  <si>
    <t>unit</t>
    <phoneticPr fontId="1" type="noConversion"/>
  </si>
  <si>
    <t>최신버젼 : V2.1 ( 2001)</t>
    <phoneticPr fontId="1" type="noConversion"/>
  </si>
  <si>
    <t>SDA - 데이터</t>
    <phoneticPr fontId="1" type="noConversion"/>
  </si>
  <si>
    <t>SCL - Clock</t>
    <phoneticPr fontId="1" type="noConversion"/>
  </si>
  <si>
    <t>Interface : Open collector type으로 SDA, SCL 모두 Pull-up 저항 필요함</t>
    <phoneticPr fontId="1" type="noConversion"/>
  </si>
  <si>
    <t>7 비트의 주소 공간을 가지며, 이 중 16개는 예약되어 있음.</t>
    <phoneticPr fontId="1" type="noConversion"/>
  </si>
  <si>
    <t>RS232에 비해 Clock에 둔감함</t>
    <phoneticPr fontId="1" type="noConversion"/>
  </si>
  <si>
    <t>3. RS-232</t>
    <phoneticPr fontId="1" type="noConversion"/>
  </si>
  <si>
    <t>Serial communication</t>
    <phoneticPr fontId="1" type="noConversion"/>
  </si>
  <si>
    <t>테이터는 한번에 1bit씩 전송됨</t>
    <phoneticPr fontId="1" type="noConversion"/>
  </si>
  <si>
    <t>1 frame : 8bit ( LSB(bit0)가 먼저 전송이 되고, MSB가 마지막에 전송이 됨</t>
    <phoneticPr fontId="1" type="noConversion"/>
  </si>
  <si>
    <t>비동기식 : clock이 필요없음</t>
    <phoneticPr fontId="1" type="noConversion"/>
  </si>
  <si>
    <t>master, slave간 buard rate(전송속도)를 맞춰줘야 함</t>
    <phoneticPr fontId="1" type="noConversion"/>
  </si>
  <si>
    <t>DB-9 connector</t>
    <phoneticPr fontId="1" type="noConversion"/>
  </si>
  <si>
    <t>Pin-2 : RXD ( 수신 데이터)</t>
    <phoneticPr fontId="1" type="noConversion"/>
  </si>
  <si>
    <t>Pin-3 : TXD ( 송신 데이터)</t>
    <phoneticPr fontId="1" type="noConversion"/>
  </si>
  <si>
    <t>Pin-5 : GND</t>
    <phoneticPr fontId="1" type="noConversion"/>
  </si>
  <si>
    <t xml:space="preserve">data를 전송전에 시작신호 '0'를 전송하며, 그 이후 buard rate에 맞춰 8bit를 data를 수신하며, </t>
    <phoneticPr fontId="1" type="noConversion"/>
  </si>
  <si>
    <t>마지막에 정지 신호로 '1'를 전송한다.</t>
    <phoneticPr fontId="1" type="noConversion"/>
  </si>
  <si>
    <t>bauds</t>
    <phoneticPr fontId="1" type="noConversion"/>
  </si>
  <si>
    <t>msec/bits</t>
    <phoneticPr fontId="1" type="noConversion"/>
  </si>
  <si>
    <t>msec/8bit</t>
    <phoneticPr fontId="1" type="noConversion"/>
  </si>
  <si>
    <t>msec/10bit</t>
    <phoneticPr fontId="1" type="noConversion"/>
  </si>
  <si>
    <t>KByte/s</t>
    <phoneticPr fontId="1" type="noConversion"/>
  </si>
  <si>
    <t xml:space="preserve">UART는 병렬 데이터의 형태를 직렬 방식으로 전환하여 데이터를 전송하는 컴퓨터 하드웨어의 일종이다. </t>
    <phoneticPr fontId="1" type="noConversion"/>
  </si>
  <si>
    <t xml:space="preserve">UART는 일반적으로 EIA RS-232, RS-422, RS-485와 같은 통신 표준과 함께 사용한다. </t>
    <phoneticPr fontId="1" type="noConversion"/>
  </si>
  <si>
    <t xml:space="preserve"> 방식(이를테면 차분 신호)이 일반적으로 UART 바깥의 특정한 드라이버 회로를 통해 관리를 받는다는 뜻이다.</t>
    <phoneticPr fontId="1" type="noConversion"/>
  </si>
  <si>
    <t>UART의 U는 범용을 가리키는데 이는 자료 형태나 전송 속도를 직접 구성할 수 있고 실제 전기 신호 수준과</t>
    <phoneticPr fontId="1" type="noConversion"/>
  </si>
  <si>
    <t>통신 데이터는 메모리 또는 레지스터에 들어 있어 이것을 차례데로 읽어 직렬화 하여 통신한다. 최대 8비트가 기본 단위이다.</t>
    <phoneticPr fontId="1" type="noConversion"/>
  </si>
  <si>
    <t>비동기 통신이므로 동기 신호가 전달되 않는다. 따라서 수신 쪽에서 동기신호를 찾아내어 데이터의 시작과 끝을 시간적으로</t>
    <phoneticPr fontId="1" type="noConversion"/>
  </si>
  <si>
    <t xml:space="preserve"> 알아 처리할 수 있도록 약속되어 있다. </t>
    <phoneticPr fontId="1" type="noConversion"/>
  </si>
  <si>
    <t>UART</t>
    <phoneticPr fontId="1" type="noConversion"/>
  </si>
  <si>
    <t>RS-232</t>
    <phoneticPr fontId="1" type="noConversion"/>
  </si>
  <si>
    <t>RS-422</t>
    <phoneticPr fontId="1" type="noConversion"/>
  </si>
  <si>
    <t>RS-485</t>
    <phoneticPr fontId="1" type="noConversion"/>
  </si>
  <si>
    <t>SPI</t>
    <phoneticPr fontId="1" type="noConversion"/>
  </si>
  <si>
    <t>I2C</t>
    <phoneticPr fontId="1" type="noConversion"/>
  </si>
  <si>
    <t>PIN No</t>
    <phoneticPr fontId="1" type="noConversion"/>
  </si>
  <si>
    <t>Schottky Power Rectifier Diode</t>
    <phoneticPr fontId="1" type="noConversion"/>
  </si>
  <si>
    <t xml:space="preserve">1.순방향 전압강하가 적다. </t>
    <phoneticPr fontId="1" type="noConversion"/>
  </si>
  <si>
    <t>일반다이오드의 경우 전류에 따라 약간 다르지만 약 0.8~1V정도되지만 쇼트키배리어 다이오드의 경우 0.4~0.5V정도됩니다. 따라서 낮은 전압,대전류정류시에는 효율이 배정도로 높아짐</t>
    <phoneticPr fontId="1" type="noConversion"/>
  </si>
  <si>
    <t xml:space="preserve">2.고속 정류가 가능합니다 </t>
    <phoneticPr fontId="1" type="noConversion"/>
  </si>
  <si>
    <t>쇼트키 배리어 다이오드는 금속+반도체로 구성이 되어 있어 소수 캐리어에 의한 축척이 없어 고속 정류가 가능하므로 수십khz이상의 SMPS는 대부분 쇼트키 다이오드를 사용합니다.</t>
    <phoneticPr fontId="1" type="noConversion"/>
  </si>
  <si>
    <t xml:space="preserve">3.단점으로는 역전류가 비교적 많고, 내압이 낮다는 것입니다. </t>
    <phoneticPr fontId="1" type="noConversion"/>
  </si>
  <si>
    <t>역전류가 많기 때문에 낮은전류정류용으로는 그리 좋지 못하고, 내압은 현재 100V정도가 한계입니다</t>
    <phoneticPr fontId="1" type="noConversion"/>
  </si>
  <si>
    <t xml:space="preserve">전원중간에 쇼트키 다이오드는 넣은 이유는 역전류를 방지하기 위한 것이고, 일반다이오드대신 쇼트키를 넣은 것은 위의 1번 사항,즉 순방향에 대한 전압강하가 작다는 장점때문입니다. </t>
    <phoneticPr fontId="1" type="noConversion"/>
  </si>
  <si>
    <t>Rate</t>
    <phoneticPr fontId="1" type="noConversion"/>
  </si>
  <si>
    <t>Mbit/s</t>
    <phoneticPr fontId="1" type="noConversion"/>
  </si>
  <si>
    <t>4. UART (범용 비동기화 송수신기: Universal asynchronous receiver/transmitter)</t>
    <phoneticPr fontId="1" type="noConversion"/>
  </si>
  <si>
    <t>5. USB</t>
    <phoneticPr fontId="1" type="noConversion"/>
  </si>
  <si>
    <t>Start up file open</t>
    <phoneticPr fontId="1" type="noConversion"/>
  </si>
  <si>
    <t>Grid setup</t>
    <phoneticPr fontId="1" type="noConversion"/>
  </si>
  <si>
    <t>Design unit setup</t>
    <phoneticPr fontId="1" type="noConversion"/>
  </si>
  <si>
    <t>Layer setup</t>
    <phoneticPr fontId="1" type="noConversion"/>
  </si>
  <si>
    <t>Setup - Layer Definition</t>
    <phoneticPr fontId="1" type="noConversion"/>
  </si>
  <si>
    <t>AutoCAD file import</t>
    <phoneticPr fontId="1" type="noConversion"/>
  </si>
  <si>
    <t>라인 속성 변경</t>
    <phoneticPr fontId="1" type="noConversion"/>
  </si>
  <si>
    <t>선가중치</t>
    <phoneticPr fontId="1" type="noConversion"/>
  </si>
  <si>
    <t>선종류</t>
    <phoneticPr fontId="1" type="noConversion"/>
  </si>
  <si>
    <t>도면층 변경</t>
    <phoneticPr fontId="1" type="noConversion"/>
  </si>
  <si>
    <t>0 으로 변경</t>
    <phoneticPr fontId="1" type="noConversion"/>
  </si>
  <si>
    <t>Block 분리</t>
    <phoneticPr fontId="1" type="noConversion"/>
  </si>
  <si>
    <t>explode</t>
    <phoneticPr fontId="1" type="noConversion"/>
  </si>
  <si>
    <t>외부 장치와의 interface 역할을 하므로 외부장치 RTx level에 맞춰준다 ( normal 5V )</t>
    <phoneticPr fontId="1" type="noConversion"/>
  </si>
  <si>
    <t>Watchdog</t>
    <phoneticPr fontId="1" type="noConversion"/>
  </si>
  <si>
    <t>Text 형식의 외부 SPICE Model를 Pspice library로 등록 방법</t>
    <phoneticPr fontId="1" type="noConversion"/>
  </si>
  <si>
    <t>1. Model Editor 실행</t>
    <phoneticPr fontId="1" type="noConversion"/>
  </si>
  <si>
    <t>2. SPICE Model file open</t>
    <phoneticPr fontId="1" type="noConversion"/>
  </si>
  <si>
    <t>3. Export to Capture Part Library 선택</t>
    <phoneticPr fontId="1" type="noConversion"/>
  </si>
  <si>
    <t>4. Enter Output Part Library에 저장할 library 위치 및 library name 설정 후 OK</t>
    <phoneticPr fontId="1" type="noConversion"/>
  </si>
  <si>
    <t>5. Pspice에서 simulation시 Simulation Profile에서 Library 경로를 등록하고 사용한다.</t>
    <phoneticPr fontId="1" type="noConversion"/>
  </si>
  <si>
    <t>등록하지 않는 경우, 부품이 undefined 되었다고 error 발생함</t>
    <phoneticPr fontId="1" type="noConversion"/>
  </si>
  <si>
    <t>D-flip-flop</t>
    <phoneticPr fontId="1" type="noConversion"/>
  </si>
  <si>
    <t>/PR</t>
    <phoneticPr fontId="1" type="noConversion"/>
  </si>
  <si>
    <t>/CLR</t>
    <phoneticPr fontId="1" type="noConversion"/>
  </si>
  <si>
    <t>D</t>
    <phoneticPr fontId="1" type="noConversion"/>
  </si>
  <si>
    <t>CLK</t>
    <phoneticPr fontId="1" type="noConversion"/>
  </si>
  <si>
    <t>Q</t>
    <phoneticPr fontId="1" type="noConversion"/>
  </si>
  <si>
    <t>/Q</t>
    <phoneticPr fontId="1" type="noConversion"/>
  </si>
  <si>
    <t>H</t>
    <phoneticPr fontId="1" type="noConversion"/>
  </si>
  <si>
    <t>H</t>
    <phoneticPr fontId="1" type="noConversion"/>
  </si>
  <si>
    <t>L</t>
    <phoneticPr fontId="1" type="noConversion"/>
  </si>
  <si>
    <t>↑</t>
    <phoneticPr fontId="1" type="noConversion"/>
  </si>
  <si>
    <t>↓</t>
    <phoneticPr fontId="1" type="noConversion"/>
  </si>
  <si>
    <t>L</t>
    <phoneticPr fontId="1" type="noConversion"/>
  </si>
  <si>
    <t>X</t>
    <phoneticPr fontId="1" type="noConversion"/>
  </si>
  <si>
    <t>Qn</t>
    <phoneticPr fontId="1" type="noConversion"/>
  </si>
  <si>
    <t>/Qn</t>
    <phoneticPr fontId="1" type="noConversion"/>
  </si>
  <si>
    <t>Data input이 그대로 Output 됨</t>
    <phoneticPr fontId="1" type="noConversion"/>
  </si>
  <si>
    <t>앞의 Data를 유지함</t>
    <phoneticPr fontId="1" type="noConversion"/>
  </si>
  <si>
    <t>Clear = Low input시 input data와 상관없이 Output를 Low 출력</t>
    <phoneticPr fontId="1" type="noConversion"/>
  </si>
  <si>
    <t>Rising edge detect으로 nEMR_MODE와 nEM_FIRE_SW 가 모두 Low일때 동작함</t>
    <phoneticPr fontId="1" type="noConversion"/>
  </si>
  <si>
    <t>emr_fire_start input를 default High로 설정</t>
    <phoneticPr fontId="1" type="noConversion"/>
  </si>
  <si>
    <t>clk이 Rising edge일때 VCC가 출력됨</t>
    <phoneticPr fontId="1" type="noConversion"/>
  </si>
  <si>
    <t>CLK이 Rising edge일때 마다 input Data를 Q와 /Q로 출력시킴</t>
    <phoneticPr fontId="1" type="noConversion"/>
  </si>
  <si>
    <t>/PR를 VCC에 연결하여 /PR과는 무관하게 동작시키며, /CLR를 이용하여 output 상태를 control함</t>
    <phoneticPr fontId="1" type="noConversion"/>
  </si>
  <si>
    <t xml:space="preserve">/CLR input이 Low 일때, Output = Low(Clear) 상태가 됨. </t>
    <phoneticPr fontId="1" type="noConversion"/>
  </si>
  <si>
    <t>clrn input이 Low 일때, Low 출력</t>
    <phoneticPr fontId="1" type="noConversion"/>
  </si>
  <si>
    <t>emr_fire_start의 output = Low</t>
    <phoneticPr fontId="1" type="noConversion"/>
  </si>
  <si>
    <t>emr_fire_start.clrn = !(!nSYSRESET # !nLRESET # timer_start_d[2]);</t>
    <phoneticPr fontId="1" type="noConversion"/>
  </si>
  <si>
    <t>OR 연산으로 input이 하나라도 Low이며, clrn=LOW</t>
    <phoneticPr fontId="1" type="noConversion"/>
  </si>
  <si>
    <t>2의 보수</t>
    <phoneticPr fontId="1" type="noConversion"/>
  </si>
  <si>
    <t>2의 보수란 어떤 수를 커다란 2의 제곱수에서 빼서 얻은 이진수이다</t>
    <phoneticPr fontId="1" type="noConversion"/>
  </si>
  <si>
    <t>2의 보수는 대부분의 산술연산에서 원래 숫자의 음수처럼 취급된다.</t>
    <phoneticPr fontId="1" type="noConversion"/>
  </si>
  <si>
    <t>Mirror</t>
    <phoneticPr fontId="1" type="noConversion"/>
  </si>
  <si>
    <t xml:space="preserve">mi -&gt; mirror 시킬 기준점을 두개 선택 &gt; 원복삭제시 Y </t>
    <phoneticPr fontId="1" type="noConversion"/>
  </si>
  <si>
    <t>문자 찾기 및 대치</t>
    <phoneticPr fontId="1" type="noConversion"/>
  </si>
  <si>
    <t>find</t>
    <phoneticPr fontId="1" type="noConversion"/>
  </si>
  <si>
    <t>X</t>
    <phoneticPr fontId="1" type="noConversion"/>
  </si>
  <si>
    <t>객체 분리</t>
    <phoneticPr fontId="1" type="noConversion"/>
  </si>
  <si>
    <t>6. LVDS ( Low Voltage Differential Signaling )</t>
    <phoneticPr fontId="1" type="noConversion"/>
  </si>
  <si>
    <t>LVDS는 차등신호 시스템으로, 송신기에서 서로 다른 2개의 전압을 전송하는 것을 의미하고, 수신기에서 이신호를 비교한다</t>
    <phoneticPr fontId="1" type="noConversion"/>
  </si>
  <si>
    <t>LVDS는 정보 부호화에 두 전선간의 전압차를 사용한다</t>
    <phoneticPr fontId="1" type="noConversion"/>
  </si>
  <si>
    <t>송신기는 적은 전류를 소모하며, 일반적으로 3.5 mA를 소모하고, 전선수나 전송하는 논리 레벨에 따라 달라진다</t>
    <phoneticPr fontId="1" type="noConversion"/>
  </si>
  <si>
    <t>전류는 수신기 끝단에 있는 100 ~ 120 Ω 저항(케이블의 특성 임피던스를 맞춤)을 통과하며 소모되며, 다른 전선을 따라서 반대방향으로 되돌아간다</t>
    <phoneticPr fontId="1" type="noConversion"/>
  </si>
  <si>
    <t xml:space="preserve">일반모드 전압이 약 1.25V(연선 전압의 평균)로 낮은 수준이므로, LVDS는 2.5V 이하의 저전압 IC에 다양하게 적용할 수 있다. </t>
    <phoneticPr fontId="1" type="noConversion"/>
  </si>
  <si>
    <t>옴의 법칙에 의해서, 저항 사이에 걸리는 전압은 대략 350 mV이다.</t>
    <phoneticPr fontId="1" type="noConversion"/>
  </si>
  <si>
    <t>1. https://github.com/</t>
    <phoneticPr fontId="1" type="noConversion"/>
  </si>
  <si>
    <t>ArvidJoung</t>
    <phoneticPr fontId="1" type="noConversion"/>
  </si>
  <si>
    <t>gun.joung@gmail.com</t>
    <phoneticPr fontId="1" type="noConversion"/>
  </si>
  <si>
    <t>ilovehwa0311</t>
    <phoneticPr fontId="1" type="noConversion"/>
  </si>
  <si>
    <t>2. Continue</t>
    <phoneticPr fontId="1" type="noConversion"/>
  </si>
  <si>
    <t>3. submit</t>
    <phoneticPr fontId="1" type="noConversion"/>
  </si>
  <si>
    <t>4. 등록된 e-mail로 verify mail check</t>
    <phoneticPr fontId="1" type="noConversion"/>
  </si>
  <si>
    <t>5. Repository 생성</t>
    <phoneticPr fontId="1" type="noConversion"/>
  </si>
  <si>
    <t>6. Repository 생성 후 화면</t>
    <phoneticPr fontId="1" type="noConversion"/>
  </si>
  <si>
    <t>Repository 주소 : https://github.com/ArvidJoung/VHDL_work</t>
    <phoneticPr fontId="1" type="noConversion"/>
  </si>
  <si>
    <t>home 화면</t>
    <phoneticPr fontId="1" type="noConversion"/>
  </si>
  <si>
    <t xml:space="preserve">1. Local에 clone folder 생성 </t>
    <phoneticPr fontId="1" type="noConversion"/>
  </si>
  <si>
    <t>2. 탐색기에서 Git Clone 선택</t>
    <phoneticPr fontId="1" type="noConversion"/>
  </si>
  <si>
    <t>3. TortoiseGit에서 아래와 같이 Repository URL 등록</t>
    <phoneticPr fontId="1" type="noConversion"/>
  </si>
  <si>
    <t>4. Local 대상 folder에서 Github에 올릴 Data를 Copy 후, Git Commit를 선택한다</t>
    <phoneticPr fontId="1" type="noConversion"/>
  </si>
  <si>
    <t>5. Message를 등록하고, Push할 file를 선택 후 OK</t>
    <phoneticPr fontId="1" type="noConversion"/>
  </si>
  <si>
    <t>6. 정상적으로 commit이 완려되면 아래와 같은 화면이 나옴</t>
    <phoneticPr fontId="1" type="noConversion"/>
  </si>
  <si>
    <t>7. commit된 file를 Push하기 위해 대상 폴더에서 Git Sync를 선택함</t>
    <phoneticPr fontId="1" type="noConversion"/>
  </si>
  <si>
    <t>8. Sync 화면에서 GitHub의 URL 확인을 위해서는 Manage를 선택함. 불필요한 경우 Push 선택</t>
    <phoneticPr fontId="1" type="noConversion"/>
  </si>
  <si>
    <t>Manage 화면의 URL 확인</t>
    <phoneticPr fontId="1" type="noConversion"/>
  </si>
  <si>
    <t>9. Data를 Pull 및 Push하는 경우 Pull/Push 선택</t>
    <phoneticPr fontId="1" type="noConversion"/>
  </si>
  <si>
    <t>10. username, PW 입력 화면에서 GitHub ID,PW 기입 후 확인</t>
    <phoneticPr fontId="1" type="noConversion"/>
  </si>
  <si>
    <t>11. Push 성공시 화면와 같은 화면이 나옴</t>
    <phoneticPr fontId="1" type="noConversion"/>
  </si>
  <si>
    <t>Local folder는 비어 있어야 함</t>
    <phoneticPr fontId="1" type="noConversion"/>
  </si>
  <si>
    <t>7. HSMC : High-Speed Mezzanine Card</t>
    <phoneticPr fontId="1" type="noConversion"/>
  </si>
  <si>
    <t>4. RS-422</t>
    <phoneticPr fontId="1" type="noConversion"/>
  </si>
  <si>
    <t>RS422용 트랜시버에는 MAX489,MAX490등이 있습니다.</t>
    <phoneticPr fontId="1" type="noConversion"/>
  </si>
  <si>
    <t>4. RS-485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</si>
</sst>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0"/>
  </numFmts>
  <fonts count="17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9"/>
      <color rgb="FF646464"/>
      <name val="돋움"/>
      <family val="3"/>
      <charset val="129"/>
    </font>
    <font>
      <b/>
      <sz val="9"/>
      <color rgb="FF646464"/>
      <name val="돋움"/>
      <family val="3"/>
      <charset val="129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vertAlign val="superscript"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sz val="11"/>
      <color theme="1"/>
      <name val="맑은 고딕"/>
      <family val="2"/>
    </font>
    <font>
      <b/>
      <sz val="11"/>
      <color rgb="FFFF0000"/>
      <name val="맑은 고딕"/>
      <family val="3"/>
      <charset val="129"/>
      <scheme val="minor"/>
    </font>
    <font>
      <sz val="11"/>
      <color theme="0" tint="-0.499984740745262"/>
      <name val="맑은 고딕"/>
      <family val="2"/>
      <scheme val="minor"/>
    </font>
    <font>
      <sz val="11"/>
      <color theme="0" tint="-0.499984740745262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0" tint="-0.34998626667073579"/>
      <name val="맑은 고딕"/>
      <family val="2"/>
      <scheme val="minor"/>
    </font>
    <font>
      <b/>
      <sz val="11"/>
      <color rgb="FF0000FF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</fills>
  <borders count="20">
    <border>
      <left/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</borders>
  <cellStyleXfs count="2">
    <xf numFmtId="0" fontId="0" fillId="0" borderId="0"/>
    <xf numFmtId="0" fontId="16" fillId="0" borderId="0" applyNumberFormat="0" applyFill="0" applyBorder="0" applyAlignment="0" applyProtection="0"/>
  </cellStyleXfs>
  <cellXfs count="71">
    <xf numFmtId="0" fontId="0" fillId="0" borderId="0" xfId="0"/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4" fillId="0" borderId="0" xfId="0" applyFont="1"/>
    <xf numFmtId="0" fontId="5" fillId="0" borderId="0" xfId="0" applyFont="1"/>
    <xf numFmtId="0" fontId="0" fillId="0" borderId="0" xfId="0" quotePrefix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4" fillId="0" borderId="12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0" xfId="0" applyAlignment="1">
      <alignment wrapText="1"/>
    </xf>
    <xf numFmtId="0" fontId="5" fillId="0" borderId="0" xfId="0" quotePrefix="1" applyFont="1"/>
    <xf numFmtId="0" fontId="8" fillId="0" borderId="0" xfId="0" applyFont="1"/>
    <xf numFmtId="0" fontId="0" fillId="0" borderId="0" xfId="0" applyNumberFormat="1"/>
    <xf numFmtId="0" fontId="0" fillId="0" borderId="0" xfId="0" quotePrefix="1" applyNumberFormat="1"/>
    <xf numFmtId="0" fontId="10" fillId="0" borderId="0" xfId="0" applyNumberFormat="1" applyFont="1"/>
    <xf numFmtId="0" fontId="11" fillId="0" borderId="0" xfId="0" applyNumberFormat="1" applyFont="1"/>
    <xf numFmtId="0" fontId="12" fillId="0" borderId="0" xfId="0" applyNumberFormat="1" applyFont="1"/>
    <xf numFmtId="0" fontId="11" fillId="0" borderId="0" xfId="0" quotePrefix="1" applyNumberFormat="1" applyFont="1"/>
    <xf numFmtId="0" fontId="14" fillId="0" borderId="0" xfId="0" applyNumberFormat="1" applyFont="1"/>
    <xf numFmtId="0" fontId="15" fillId="0" borderId="0" xfId="0" applyFont="1"/>
    <xf numFmtId="0" fontId="0" fillId="0" borderId="0" xfId="0" applyAlignment="1"/>
    <xf numFmtId="0" fontId="4" fillId="0" borderId="18" xfId="0" applyFont="1" applyBorder="1" applyAlignment="1">
      <alignment horizontal="center"/>
    </xf>
    <xf numFmtId="0" fontId="4" fillId="0" borderId="19" xfId="0" applyFont="1" applyBorder="1" applyAlignment="1">
      <alignment horizontal="center"/>
    </xf>
    <xf numFmtId="0" fontId="0" fillId="0" borderId="2" xfId="0" applyBorder="1"/>
    <xf numFmtId="0" fontId="0" fillId="0" borderId="5" xfId="0" applyBorder="1"/>
    <xf numFmtId="0" fontId="0" fillId="0" borderId="1" xfId="0" applyBorder="1"/>
    <xf numFmtId="176" fontId="0" fillId="0" borderId="2" xfId="0" applyNumberFormat="1" applyBorder="1"/>
    <xf numFmtId="0" fontId="0" fillId="0" borderId="3" xfId="0" applyBorder="1"/>
    <xf numFmtId="0" fontId="0" fillId="0" borderId="4" xfId="0" applyBorder="1"/>
    <xf numFmtId="176" fontId="0" fillId="0" borderId="5" xfId="0" applyNumberFormat="1" applyBorder="1"/>
    <xf numFmtId="0" fontId="0" fillId="0" borderId="6" xfId="0" applyBorder="1"/>
    <xf numFmtId="0" fontId="0" fillId="0" borderId="7" xfId="0" applyBorder="1"/>
    <xf numFmtId="176" fontId="0" fillId="0" borderId="8" xfId="0" applyNumberFormat="1" applyBorder="1"/>
    <xf numFmtId="0" fontId="0" fillId="0" borderId="9" xfId="0" applyBorder="1"/>
    <xf numFmtId="0" fontId="0" fillId="0" borderId="2" xfId="0" applyBorder="1" applyAlignment="1">
      <alignment horizontal="center"/>
    </xf>
    <xf numFmtId="0" fontId="0" fillId="0" borderId="0" xfId="0" applyAlignment="1">
      <alignment horizontal="left"/>
    </xf>
    <xf numFmtId="0" fontId="8" fillId="0" borderId="2" xfId="0" applyFont="1" applyBorder="1" applyAlignment="1">
      <alignment horizontal="center"/>
    </xf>
    <xf numFmtId="0" fontId="8" fillId="0" borderId="3" xfId="0" applyFont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8" fillId="2" borderId="5" xfId="0" applyFont="1" applyFill="1" applyBorder="1" applyAlignment="1">
      <alignment horizontal="center"/>
    </xf>
    <xf numFmtId="0" fontId="8" fillId="2" borderId="6" xfId="0" applyFont="1" applyFill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6" fillId="0" borderId="0" xfId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/>
    </xf>
    <xf numFmtId="0" fontId="4" fillId="0" borderId="17" xfId="0" applyFont="1" applyBorder="1" applyAlignment="1">
      <alignment horizontal="center"/>
    </xf>
    <xf numFmtId="0" fontId="4" fillId="0" borderId="18" xfId="0" applyFont="1" applyBorder="1" applyAlignment="1">
      <alignment horizont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Medium9"/>
  <colors>
    <mruColors>
      <color rgb="FF0000FF"/>
      <color rgb="FFD7E4B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13" Type="http://schemas.openxmlformats.org/officeDocument/2006/relationships/image" Target="../media/image34.png"/><Relationship Id="rId18" Type="http://schemas.openxmlformats.org/officeDocument/2006/relationships/image" Target="../media/image39.png"/><Relationship Id="rId26" Type="http://schemas.openxmlformats.org/officeDocument/2006/relationships/image" Target="../media/image47.png"/><Relationship Id="rId3" Type="http://schemas.openxmlformats.org/officeDocument/2006/relationships/image" Target="../media/image24.png"/><Relationship Id="rId21" Type="http://schemas.openxmlformats.org/officeDocument/2006/relationships/image" Target="../media/image42.png"/><Relationship Id="rId7" Type="http://schemas.openxmlformats.org/officeDocument/2006/relationships/image" Target="../media/image28.png"/><Relationship Id="rId12" Type="http://schemas.openxmlformats.org/officeDocument/2006/relationships/image" Target="../media/image33.png"/><Relationship Id="rId17" Type="http://schemas.openxmlformats.org/officeDocument/2006/relationships/image" Target="../media/image38.png"/><Relationship Id="rId25" Type="http://schemas.openxmlformats.org/officeDocument/2006/relationships/image" Target="../media/image46.png"/><Relationship Id="rId2" Type="http://schemas.openxmlformats.org/officeDocument/2006/relationships/image" Target="../media/image23.png"/><Relationship Id="rId16" Type="http://schemas.openxmlformats.org/officeDocument/2006/relationships/image" Target="../media/image37.png"/><Relationship Id="rId20" Type="http://schemas.openxmlformats.org/officeDocument/2006/relationships/image" Target="../media/image41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24" Type="http://schemas.openxmlformats.org/officeDocument/2006/relationships/image" Target="../media/image45.png"/><Relationship Id="rId5" Type="http://schemas.openxmlformats.org/officeDocument/2006/relationships/image" Target="../media/image26.png"/><Relationship Id="rId15" Type="http://schemas.openxmlformats.org/officeDocument/2006/relationships/image" Target="../media/image36.png"/><Relationship Id="rId23" Type="http://schemas.openxmlformats.org/officeDocument/2006/relationships/image" Target="../media/image44.png"/><Relationship Id="rId10" Type="http://schemas.openxmlformats.org/officeDocument/2006/relationships/image" Target="../media/image31.png"/><Relationship Id="rId19" Type="http://schemas.openxmlformats.org/officeDocument/2006/relationships/image" Target="../media/image40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Relationship Id="rId14" Type="http://schemas.openxmlformats.org/officeDocument/2006/relationships/image" Target="../media/image35.png"/><Relationship Id="rId22" Type="http://schemas.openxmlformats.org/officeDocument/2006/relationships/image" Target="../media/image4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13" Type="http://schemas.openxmlformats.org/officeDocument/2006/relationships/image" Target="../media/image60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6" Type="http://schemas.openxmlformats.org/officeDocument/2006/relationships/image" Target="../media/image63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5" Type="http://schemas.openxmlformats.org/officeDocument/2006/relationships/image" Target="../media/image6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Relationship Id="rId14" Type="http://schemas.openxmlformats.org/officeDocument/2006/relationships/image" Target="../media/image6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13" Type="http://schemas.openxmlformats.org/officeDocument/2006/relationships/image" Target="../media/image79.png"/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5" Type="http://schemas.openxmlformats.org/officeDocument/2006/relationships/image" Target="../media/image71.png"/><Relationship Id="rId15" Type="http://schemas.openxmlformats.org/officeDocument/2006/relationships/image" Target="../media/image81.png"/><Relationship Id="rId10" Type="http://schemas.openxmlformats.org/officeDocument/2006/relationships/image" Target="../media/image76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52</xdr:row>
          <xdr:rowOff>76200</xdr:rowOff>
        </xdr:from>
        <xdr:to>
          <xdr:col>8</xdr:col>
          <xdr:colOff>247650</xdr:colOff>
          <xdr:row>65</xdr:row>
          <xdr:rowOff>200025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66675</xdr:colOff>
          <xdr:row>125</xdr:row>
          <xdr:rowOff>57150</xdr:rowOff>
        </xdr:from>
        <xdr:to>
          <xdr:col>13</xdr:col>
          <xdr:colOff>304800</xdr:colOff>
          <xdr:row>130</xdr:row>
          <xdr:rowOff>95250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32</xdr:row>
          <xdr:rowOff>85725</xdr:rowOff>
        </xdr:from>
        <xdr:to>
          <xdr:col>8</xdr:col>
          <xdr:colOff>428625</xdr:colOff>
          <xdr:row>44</xdr:row>
          <xdr:rowOff>76200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15</xdr:row>
          <xdr:rowOff>38100</xdr:rowOff>
        </xdr:from>
        <xdr:to>
          <xdr:col>7</xdr:col>
          <xdr:colOff>333375</xdr:colOff>
          <xdr:row>26</xdr:row>
          <xdr:rowOff>142875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66675</xdr:colOff>
          <xdr:row>70</xdr:row>
          <xdr:rowOff>76200</xdr:rowOff>
        </xdr:from>
        <xdr:to>
          <xdr:col>10</xdr:col>
          <xdr:colOff>390525</xdr:colOff>
          <xdr:row>82</xdr:row>
          <xdr:rowOff>66675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47625</xdr:colOff>
          <xdr:row>112</xdr:row>
          <xdr:rowOff>57150</xdr:rowOff>
        </xdr:from>
        <xdr:to>
          <xdr:col>10</xdr:col>
          <xdr:colOff>314325</xdr:colOff>
          <xdr:row>120</xdr:row>
          <xdr:rowOff>133350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142</xdr:row>
          <xdr:rowOff>133350</xdr:rowOff>
        </xdr:from>
        <xdr:to>
          <xdr:col>7</xdr:col>
          <xdr:colOff>457200</xdr:colOff>
          <xdr:row>151</xdr:row>
          <xdr:rowOff>9525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152400</xdr:colOff>
          <xdr:row>138</xdr:row>
          <xdr:rowOff>47625</xdr:rowOff>
        </xdr:from>
        <xdr:to>
          <xdr:col>11</xdr:col>
          <xdr:colOff>676275</xdr:colOff>
          <xdr:row>141</xdr:row>
          <xdr:rowOff>171450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</xdr:colOff>
          <xdr:row>142</xdr:row>
          <xdr:rowOff>142875</xdr:rowOff>
        </xdr:from>
        <xdr:to>
          <xdr:col>12</xdr:col>
          <xdr:colOff>419100</xdr:colOff>
          <xdr:row>151</xdr:row>
          <xdr:rowOff>28575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114300</xdr:colOff>
          <xdr:row>169</xdr:row>
          <xdr:rowOff>66675</xdr:rowOff>
        </xdr:from>
        <xdr:to>
          <xdr:col>8</xdr:col>
          <xdr:colOff>333375</xdr:colOff>
          <xdr:row>175</xdr:row>
          <xdr:rowOff>180975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57150</xdr:colOff>
          <xdr:row>46</xdr:row>
          <xdr:rowOff>66675</xdr:rowOff>
        </xdr:from>
        <xdr:to>
          <xdr:col>14</xdr:col>
          <xdr:colOff>190500</xdr:colOff>
          <xdr:row>52</xdr:row>
          <xdr:rowOff>114300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238125</xdr:colOff>
          <xdr:row>69</xdr:row>
          <xdr:rowOff>66675</xdr:rowOff>
        </xdr:from>
        <xdr:to>
          <xdr:col>7</xdr:col>
          <xdr:colOff>628650</xdr:colOff>
          <xdr:row>71</xdr:row>
          <xdr:rowOff>190500</xdr:rowOff>
        </xdr:to>
        <xdr:sp macro="" textlink="">
          <xdr:nvSpPr>
            <xdr:cNvPr id="6146" name="Object 2" hidden="1">
              <a:extLst>
                <a:ext uri="{63B3BB69-23CF-44E3-9099-C40C66FF867C}">
                  <a14:compatExt spid="_x0000_s614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98</xdr:row>
          <xdr:rowOff>85725</xdr:rowOff>
        </xdr:from>
        <xdr:to>
          <xdr:col>10</xdr:col>
          <xdr:colOff>295275</xdr:colOff>
          <xdr:row>112</xdr:row>
          <xdr:rowOff>85725</xdr:rowOff>
        </xdr:to>
        <xdr:sp macro="" textlink="">
          <xdr:nvSpPr>
            <xdr:cNvPr id="6147" name="Object 3" hidden="1">
              <a:extLst>
                <a:ext uri="{63B3BB69-23CF-44E3-9099-C40C66FF867C}">
                  <a14:compatExt spid="_x0000_s614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314325</xdr:colOff>
      <xdr:row>313</xdr:row>
      <xdr:rowOff>0</xdr:rowOff>
    </xdr:from>
    <xdr:to>
      <xdr:col>16</xdr:col>
      <xdr:colOff>666750</xdr:colOff>
      <xdr:row>328</xdr:row>
      <xdr:rowOff>9525</xdr:rowOff>
    </xdr:to>
    <xdr:sp macro="" textlink="">
      <xdr:nvSpPr>
        <xdr:cNvPr id="32" name="모서리가 둥근 직사각형 31"/>
        <xdr:cNvSpPr/>
      </xdr:nvSpPr>
      <xdr:spPr>
        <a:xfrm>
          <a:off x="314325" y="65589150"/>
          <a:ext cx="10144125" cy="3152775"/>
        </a:xfrm>
        <a:prstGeom prst="roundRect">
          <a:avLst>
            <a:gd name="adj" fmla="val 929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314325</xdr:colOff>
      <xdr:row>292</xdr:row>
      <xdr:rowOff>133350</xdr:rowOff>
    </xdr:from>
    <xdr:to>
      <xdr:col>12</xdr:col>
      <xdr:colOff>590550</xdr:colOff>
      <xdr:row>312</xdr:row>
      <xdr:rowOff>47625</xdr:rowOff>
    </xdr:to>
    <xdr:sp macro="" textlink="">
      <xdr:nvSpPr>
        <xdr:cNvPr id="31" name="모서리가 둥근 직사각형 30"/>
        <xdr:cNvSpPr/>
      </xdr:nvSpPr>
      <xdr:spPr>
        <a:xfrm>
          <a:off x="657225" y="61321950"/>
          <a:ext cx="6981825" cy="4105275"/>
        </a:xfrm>
        <a:prstGeom prst="roundRect">
          <a:avLst>
            <a:gd name="adj" fmla="val 929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200025</xdr:colOff>
      <xdr:row>72</xdr:row>
      <xdr:rowOff>19051</xdr:rowOff>
    </xdr:from>
    <xdr:to>
      <xdr:col>11</xdr:col>
      <xdr:colOff>0</xdr:colOff>
      <xdr:row>85</xdr:row>
      <xdr:rowOff>76201</xdr:rowOff>
    </xdr:to>
    <xdr:sp macro="" textlink="">
      <xdr:nvSpPr>
        <xdr:cNvPr id="2" name="모서리가 둥근 직사각형 1"/>
        <xdr:cNvSpPr/>
      </xdr:nvSpPr>
      <xdr:spPr>
        <a:xfrm>
          <a:off x="542925" y="15106651"/>
          <a:ext cx="6400800" cy="2781300"/>
        </a:xfrm>
        <a:prstGeom prst="roundRect">
          <a:avLst>
            <a:gd name="adj" fmla="val 929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9</xdr:col>
      <xdr:colOff>647700</xdr:colOff>
      <xdr:row>71</xdr:row>
      <xdr:rowOff>200025</xdr:rowOff>
    </xdr:from>
    <xdr:ext cx="448777" cy="264560"/>
    <xdr:sp macro="" textlink="">
      <xdr:nvSpPr>
        <xdr:cNvPr id="3" name="TextBox 2"/>
        <xdr:cNvSpPr txBox="1"/>
      </xdr:nvSpPr>
      <xdr:spPr>
        <a:xfrm>
          <a:off x="6219825" y="15078075"/>
          <a:ext cx="448777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 b="1">
              <a:solidFill>
                <a:srgbClr val="FF0000"/>
              </a:solidFill>
            </a:rPr>
            <a:t>V3.6</a:t>
          </a:r>
          <a:endParaRPr lang="ko-KR" altLang="en-US" sz="1100" b="1">
            <a:solidFill>
              <a:srgbClr val="FF0000"/>
            </a:solidFill>
          </a:endParaRPr>
        </a:p>
      </xdr:txBody>
    </xdr:sp>
    <xdr:clientData/>
  </xdr:oneCellAnchor>
  <xdr:oneCellAnchor>
    <xdr:from>
      <xdr:col>12</xdr:col>
      <xdr:colOff>666750</xdr:colOff>
      <xdr:row>81</xdr:row>
      <xdr:rowOff>123825</xdr:rowOff>
    </xdr:from>
    <xdr:ext cx="5817875" cy="358431"/>
    <xdr:sp macro="" textlink="">
      <xdr:nvSpPr>
        <xdr:cNvPr id="4" name="TextBox 3"/>
        <xdr:cNvSpPr txBox="1"/>
      </xdr:nvSpPr>
      <xdr:spPr>
        <a:xfrm>
          <a:off x="8296275" y="17097375"/>
          <a:ext cx="5817875" cy="358431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200">
              <a:solidFill>
                <a:srgbClr val="0000FF"/>
              </a:solidFill>
            </a:rPr>
            <a:t>IRQ</a:t>
          </a:r>
          <a:r>
            <a:rPr lang="ko-KR" altLang="en-US" sz="1200">
              <a:solidFill>
                <a:srgbClr val="0000FF"/>
              </a:solidFill>
            </a:rPr>
            <a:t>는 </a:t>
          </a:r>
          <a:r>
            <a:rPr lang="en-US" altLang="ko-KR" sz="1200">
              <a:solidFill>
                <a:srgbClr val="0000FF"/>
              </a:solidFill>
            </a:rPr>
            <a:t>active SBC</a:t>
          </a:r>
          <a:r>
            <a:rPr lang="ko-KR" altLang="en-US" sz="1200">
              <a:solidFill>
                <a:srgbClr val="0000FF"/>
              </a:solidFill>
            </a:rPr>
            <a:t>에서만 동작하던것을 </a:t>
          </a:r>
          <a:r>
            <a:rPr lang="en-US" altLang="ko-KR" sz="1200">
              <a:solidFill>
                <a:srgbClr val="0000FF"/>
              </a:solidFill>
            </a:rPr>
            <a:t>master, slave</a:t>
          </a:r>
          <a:r>
            <a:rPr lang="ko-KR" altLang="en-US" sz="1200">
              <a:solidFill>
                <a:srgbClr val="0000FF"/>
              </a:solidFill>
            </a:rPr>
            <a:t>로 구별하여 각각 동작하도록 수정</a:t>
          </a:r>
        </a:p>
      </xdr:txBody>
    </xdr:sp>
    <xdr:clientData/>
  </xdr:oneCellAnchor>
  <xdr:twoCellAnchor>
    <xdr:from>
      <xdr:col>1</xdr:col>
      <xdr:colOff>190500</xdr:colOff>
      <xdr:row>85</xdr:row>
      <xdr:rowOff>200025</xdr:rowOff>
    </xdr:from>
    <xdr:to>
      <xdr:col>10</xdr:col>
      <xdr:colOff>676275</xdr:colOff>
      <xdr:row>119</xdr:row>
      <xdr:rowOff>9525</xdr:rowOff>
    </xdr:to>
    <xdr:sp macro="" textlink="">
      <xdr:nvSpPr>
        <xdr:cNvPr id="5" name="모서리가 둥근 직사각형 4"/>
        <xdr:cNvSpPr/>
      </xdr:nvSpPr>
      <xdr:spPr>
        <a:xfrm>
          <a:off x="533400" y="18011775"/>
          <a:ext cx="6400800" cy="6934200"/>
        </a:xfrm>
        <a:prstGeom prst="roundRect">
          <a:avLst>
            <a:gd name="adj" fmla="val 401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9</xdr:col>
      <xdr:colOff>647700</xdr:colOff>
      <xdr:row>85</xdr:row>
      <xdr:rowOff>200025</xdr:rowOff>
    </xdr:from>
    <xdr:ext cx="557973" cy="264560"/>
    <xdr:sp macro="" textlink="">
      <xdr:nvSpPr>
        <xdr:cNvPr id="6" name="TextBox 5"/>
        <xdr:cNvSpPr txBox="1"/>
      </xdr:nvSpPr>
      <xdr:spPr>
        <a:xfrm>
          <a:off x="6219825" y="18011775"/>
          <a:ext cx="55797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 b="1">
              <a:solidFill>
                <a:srgbClr val="FF0000"/>
              </a:solidFill>
            </a:rPr>
            <a:t>V2.8.1</a:t>
          </a:r>
          <a:endParaRPr lang="ko-KR" altLang="en-US" sz="1100" b="1">
            <a:solidFill>
              <a:srgbClr val="FF0000"/>
            </a:solidFill>
          </a:endParaRPr>
        </a:p>
      </xdr:txBody>
    </xdr:sp>
    <xdr:clientData/>
  </xdr:oneCellAnchor>
  <xdr:oneCellAnchor>
    <xdr:from>
      <xdr:col>13</xdr:col>
      <xdr:colOff>19050</xdr:colOff>
      <xdr:row>99</xdr:row>
      <xdr:rowOff>152400</xdr:rowOff>
    </xdr:from>
    <xdr:ext cx="3143938" cy="624530"/>
    <xdr:sp macro="" textlink="">
      <xdr:nvSpPr>
        <xdr:cNvPr id="7" name="TextBox 6"/>
        <xdr:cNvSpPr txBox="1"/>
      </xdr:nvSpPr>
      <xdr:spPr>
        <a:xfrm>
          <a:off x="8334375" y="20897850"/>
          <a:ext cx="3143938" cy="62453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200">
              <a:solidFill>
                <a:srgbClr val="0000FF"/>
              </a:solidFill>
            </a:rPr>
            <a:t>master, slave</a:t>
          </a:r>
          <a:r>
            <a:rPr lang="ko-KR" altLang="en-US" sz="1200" baseline="0">
              <a:solidFill>
                <a:srgbClr val="0000FF"/>
              </a:solidFill>
            </a:rPr>
            <a:t> 각각에 </a:t>
          </a:r>
          <a:r>
            <a:rPr lang="en-US" altLang="ko-KR" sz="1200" baseline="0">
              <a:solidFill>
                <a:srgbClr val="0000FF"/>
              </a:solidFill>
            </a:rPr>
            <a:t>sync </a:t>
          </a:r>
          <a:r>
            <a:rPr lang="ko-KR" altLang="en-US" sz="1200" baseline="0">
              <a:solidFill>
                <a:srgbClr val="0000FF"/>
              </a:solidFill>
            </a:rPr>
            <a:t>및 </a:t>
          </a:r>
          <a:r>
            <a:rPr lang="en-US" altLang="ko-KR" sz="1200" baseline="0">
              <a:solidFill>
                <a:srgbClr val="0000FF"/>
              </a:solidFill>
            </a:rPr>
            <a:t>register </a:t>
          </a:r>
          <a:r>
            <a:rPr lang="ko-KR" altLang="en-US" sz="1200" baseline="0">
              <a:solidFill>
                <a:srgbClr val="0000FF"/>
              </a:solidFill>
            </a:rPr>
            <a:t>할당 </a:t>
          </a:r>
          <a:endParaRPr lang="en-US" altLang="ko-KR" sz="1200" baseline="0">
            <a:solidFill>
              <a:srgbClr val="0000FF"/>
            </a:solidFill>
          </a:endParaRPr>
        </a:p>
        <a:p>
          <a:r>
            <a:rPr lang="en-US" altLang="ko-KR" sz="1200" baseline="0">
              <a:solidFill>
                <a:srgbClr val="0000FF"/>
              </a:solidFill>
            </a:rPr>
            <a:t>  → UI update</a:t>
          </a:r>
          <a:r>
            <a:rPr lang="ko-KR" altLang="en-US" sz="1200" baseline="0">
              <a:solidFill>
                <a:srgbClr val="0000FF"/>
              </a:solidFill>
            </a:rPr>
            <a:t>가 초기 </a:t>
          </a:r>
          <a:r>
            <a:rPr lang="en-US" altLang="ko-KR" sz="1200" baseline="0">
              <a:solidFill>
                <a:srgbClr val="0000FF"/>
              </a:solidFill>
            </a:rPr>
            <a:t>1</a:t>
          </a:r>
          <a:r>
            <a:rPr lang="ko-KR" altLang="en-US" sz="1200" baseline="0">
              <a:solidFill>
                <a:srgbClr val="0000FF"/>
              </a:solidFill>
            </a:rPr>
            <a:t>회만 되던 부분 해결됨</a:t>
          </a:r>
          <a:endParaRPr lang="ko-KR" altLang="en-US" sz="1200">
            <a:solidFill>
              <a:srgbClr val="0000FF"/>
            </a:solidFill>
          </a:endParaRPr>
        </a:p>
      </xdr:txBody>
    </xdr:sp>
    <xdr:clientData/>
  </xdr:oneCellAnchor>
  <xdr:twoCellAnchor>
    <xdr:from>
      <xdr:col>1</xdr:col>
      <xdr:colOff>200025</xdr:colOff>
      <xdr:row>119</xdr:row>
      <xdr:rowOff>133351</xdr:rowOff>
    </xdr:from>
    <xdr:to>
      <xdr:col>11</xdr:col>
      <xdr:colOff>0</xdr:colOff>
      <xdr:row>122</xdr:row>
      <xdr:rowOff>47625</xdr:rowOff>
    </xdr:to>
    <xdr:sp macro="" textlink="">
      <xdr:nvSpPr>
        <xdr:cNvPr id="8" name="모서리가 둥근 직사각형 7"/>
        <xdr:cNvSpPr/>
      </xdr:nvSpPr>
      <xdr:spPr>
        <a:xfrm>
          <a:off x="542925" y="25069801"/>
          <a:ext cx="6400800" cy="542924"/>
        </a:xfrm>
        <a:prstGeom prst="roundRect">
          <a:avLst>
            <a:gd name="adj" fmla="val 929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9</xdr:col>
      <xdr:colOff>647700</xdr:colOff>
      <xdr:row>119</xdr:row>
      <xdr:rowOff>104775</xdr:rowOff>
    </xdr:from>
    <xdr:ext cx="557973" cy="264560"/>
    <xdr:sp macro="" textlink="">
      <xdr:nvSpPr>
        <xdr:cNvPr id="9" name="TextBox 8"/>
        <xdr:cNvSpPr txBox="1"/>
      </xdr:nvSpPr>
      <xdr:spPr>
        <a:xfrm>
          <a:off x="6219825" y="25041225"/>
          <a:ext cx="55797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 b="1">
              <a:solidFill>
                <a:srgbClr val="FF0000"/>
              </a:solidFill>
            </a:rPr>
            <a:t>V2.8.1</a:t>
          </a:r>
          <a:endParaRPr lang="ko-KR" altLang="en-US" sz="1100" b="1">
            <a:solidFill>
              <a:srgbClr val="FF0000"/>
            </a:solidFill>
          </a:endParaRPr>
        </a:p>
      </xdr:txBody>
    </xdr:sp>
    <xdr:clientData/>
  </xdr:oneCellAnchor>
  <xdr:oneCellAnchor>
    <xdr:from>
      <xdr:col>13</xdr:col>
      <xdr:colOff>47625</xdr:colOff>
      <xdr:row>119</xdr:row>
      <xdr:rowOff>47625</xdr:rowOff>
    </xdr:from>
    <xdr:ext cx="3554948" cy="602344"/>
    <xdr:sp macro="" textlink="">
      <xdr:nvSpPr>
        <xdr:cNvPr id="10" name="TextBox 9"/>
        <xdr:cNvSpPr txBox="1"/>
      </xdr:nvSpPr>
      <xdr:spPr>
        <a:xfrm>
          <a:off x="7781925" y="24984075"/>
          <a:ext cx="3554948" cy="602344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200">
              <a:solidFill>
                <a:srgbClr val="0000FF"/>
              </a:solidFill>
            </a:rPr>
            <a:t>Debounce</a:t>
          </a:r>
          <a:r>
            <a:rPr lang="ko-KR" altLang="en-US" sz="1200">
              <a:solidFill>
                <a:srgbClr val="0000FF"/>
              </a:solidFill>
            </a:rPr>
            <a:t>를 위한 </a:t>
          </a:r>
          <a:r>
            <a:rPr lang="en-US" altLang="ko-KR" sz="1200">
              <a:solidFill>
                <a:srgbClr val="0000FF"/>
              </a:solidFill>
            </a:rPr>
            <a:t>counter</a:t>
          </a:r>
          <a:r>
            <a:rPr lang="en-US" altLang="ko-KR" sz="1200" baseline="0">
              <a:solidFill>
                <a:srgbClr val="0000FF"/>
              </a:solidFill>
            </a:rPr>
            <a:t> </a:t>
          </a:r>
          <a:r>
            <a:rPr lang="ko-KR" altLang="en-US" sz="1200" baseline="0">
              <a:solidFill>
                <a:srgbClr val="0000FF"/>
              </a:solidFill>
            </a:rPr>
            <a:t>및 </a:t>
          </a:r>
          <a:r>
            <a:rPr lang="en-US" altLang="ko-KR" sz="1200" baseline="0">
              <a:solidFill>
                <a:srgbClr val="0000FF"/>
              </a:solidFill>
            </a:rPr>
            <a:t>Clock </a:t>
          </a:r>
          <a:r>
            <a:rPr lang="ko-KR" altLang="en-US" sz="1200" baseline="0">
              <a:solidFill>
                <a:srgbClr val="0000FF"/>
              </a:solidFill>
            </a:rPr>
            <a:t>추가</a:t>
          </a:r>
          <a:endParaRPr lang="en-US" altLang="ko-KR" sz="1200" baseline="0">
            <a:solidFill>
              <a:srgbClr val="0000FF"/>
            </a:solidFill>
          </a:endParaRPr>
        </a:p>
        <a:p>
          <a:r>
            <a:rPr lang="en-US" altLang="ko-KR" sz="110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  →  </a:t>
          </a:r>
          <a:r>
            <a:rPr lang="ko-KR" altLang="en-US" sz="110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안전장치 </a:t>
          </a:r>
          <a:r>
            <a:rPr lang="en-US" altLang="ko-KR" sz="110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limit S/W</a:t>
          </a:r>
          <a:r>
            <a:rPr lang="ko-KR" altLang="en-US" sz="110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의 </a:t>
          </a:r>
          <a:r>
            <a:rPr lang="en-US" altLang="ko-KR" sz="110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chattering</a:t>
          </a:r>
          <a:r>
            <a:rPr lang="ko-KR" altLang="en-US" sz="110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에 의한 오동작 해결</a:t>
          </a:r>
          <a:endParaRPr lang="ko-KR" altLang="en-US" sz="1200">
            <a:solidFill>
              <a:srgbClr val="0000FF"/>
            </a:solidFill>
          </a:endParaRPr>
        </a:p>
      </xdr:txBody>
    </xdr:sp>
    <xdr:clientData/>
  </xdr:oneCellAnchor>
  <xdr:twoCellAnchor>
    <xdr:from>
      <xdr:col>1</xdr:col>
      <xdr:colOff>200025</xdr:colOff>
      <xdr:row>122</xdr:row>
      <xdr:rowOff>161925</xdr:rowOff>
    </xdr:from>
    <xdr:to>
      <xdr:col>11</xdr:col>
      <xdr:colOff>0</xdr:colOff>
      <xdr:row>135</xdr:row>
      <xdr:rowOff>9524</xdr:rowOff>
    </xdr:to>
    <xdr:sp macro="" textlink="">
      <xdr:nvSpPr>
        <xdr:cNvPr id="11" name="모서리가 둥근 직사각형 10"/>
        <xdr:cNvSpPr/>
      </xdr:nvSpPr>
      <xdr:spPr>
        <a:xfrm>
          <a:off x="542925" y="25727025"/>
          <a:ext cx="6400800" cy="2571749"/>
        </a:xfrm>
        <a:prstGeom prst="roundRect">
          <a:avLst>
            <a:gd name="adj" fmla="val 929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9</xdr:col>
      <xdr:colOff>647700</xdr:colOff>
      <xdr:row>122</xdr:row>
      <xdr:rowOff>133350</xdr:rowOff>
    </xdr:from>
    <xdr:ext cx="557973" cy="264560"/>
    <xdr:sp macro="" textlink="">
      <xdr:nvSpPr>
        <xdr:cNvPr id="12" name="TextBox 11"/>
        <xdr:cNvSpPr txBox="1"/>
      </xdr:nvSpPr>
      <xdr:spPr>
        <a:xfrm>
          <a:off x="6219825" y="25698450"/>
          <a:ext cx="55797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 b="1">
              <a:solidFill>
                <a:srgbClr val="FF0000"/>
              </a:solidFill>
            </a:rPr>
            <a:t>V2.8.1</a:t>
          </a:r>
          <a:endParaRPr lang="ko-KR" altLang="en-US" sz="1100" b="1">
            <a:solidFill>
              <a:srgbClr val="FF0000"/>
            </a:solidFill>
          </a:endParaRPr>
        </a:p>
      </xdr:txBody>
    </xdr:sp>
    <xdr:clientData/>
  </xdr:oneCellAnchor>
  <xdr:oneCellAnchor>
    <xdr:from>
      <xdr:col>13</xdr:col>
      <xdr:colOff>28575</xdr:colOff>
      <xdr:row>130</xdr:row>
      <xdr:rowOff>9525</xdr:rowOff>
    </xdr:from>
    <xdr:ext cx="3709157" cy="624530"/>
    <xdr:sp macro="" textlink="">
      <xdr:nvSpPr>
        <xdr:cNvPr id="13" name="TextBox 12"/>
        <xdr:cNvSpPr txBox="1"/>
      </xdr:nvSpPr>
      <xdr:spPr>
        <a:xfrm>
          <a:off x="7762875" y="27251025"/>
          <a:ext cx="3709157" cy="62453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200">
              <a:solidFill>
                <a:srgbClr val="0000FF"/>
              </a:solidFill>
            </a:rPr>
            <a:t>master, slave</a:t>
          </a:r>
          <a:r>
            <a:rPr lang="ko-KR" altLang="en-US" sz="1200" baseline="0">
              <a:solidFill>
                <a:srgbClr val="0000FF"/>
              </a:solidFill>
            </a:rPr>
            <a:t> 각각에 </a:t>
          </a:r>
          <a:r>
            <a:rPr lang="en-US" altLang="ko-KR" sz="1200" baseline="0">
              <a:solidFill>
                <a:srgbClr val="0000FF"/>
              </a:solidFill>
            </a:rPr>
            <a:t>edge detection</a:t>
          </a:r>
          <a:r>
            <a:rPr lang="ko-KR" altLang="en-US" sz="1200" baseline="0">
              <a:solidFill>
                <a:srgbClr val="0000FF"/>
              </a:solidFill>
            </a:rPr>
            <a:t>을 위한 </a:t>
          </a:r>
          <a:r>
            <a:rPr lang="en-US" altLang="ko-KR" sz="1200" baseline="0">
              <a:solidFill>
                <a:srgbClr val="0000FF"/>
              </a:solidFill>
            </a:rPr>
            <a:t>LCELL </a:t>
          </a:r>
          <a:r>
            <a:rPr lang="ko-KR" altLang="en-US" sz="1200" baseline="0">
              <a:solidFill>
                <a:srgbClr val="0000FF"/>
              </a:solidFill>
            </a:rPr>
            <a:t>할당 </a:t>
          </a:r>
          <a:endParaRPr lang="en-US" altLang="ko-KR" sz="1200" baseline="0">
            <a:solidFill>
              <a:srgbClr val="0000FF"/>
            </a:solidFill>
          </a:endParaRPr>
        </a:p>
        <a:p>
          <a:r>
            <a:rPr lang="en-US" altLang="ko-KR" sz="1200" baseline="0">
              <a:solidFill>
                <a:srgbClr val="0000FF"/>
              </a:solidFill>
            </a:rPr>
            <a:t>  → UI update</a:t>
          </a:r>
          <a:r>
            <a:rPr lang="ko-KR" altLang="en-US" sz="1200" baseline="0">
              <a:solidFill>
                <a:srgbClr val="0000FF"/>
              </a:solidFill>
            </a:rPr>
            <a:t>가 초기 </a:t>
          </a:r>
          <a:r>
            <a:rPr lang="en-US" altLang="ko-KR" sz="1200" baseline="0">
              <a:solidFill>
                <a:srgbClr val="0000FF"/>
              </a:solidFill>
            </a:rPr>
            <a:t>1</a:t>
          </a:r>
          <a:r>
            <a:rPr lang="ko-KR" altLang="en-US" sz="1200" baseline="0">
              <a:solidFill>
                <a:srgbClr val="0000FF"/>
              </a:solidFill>
            </a:rPr>
            <a:t>회만 되던 부분 해결됨</a:t>
          </a:r>
          <a:endParaRPr lang="ko-KR" altLang="en-US" sz="1200">
            <a:solidFill>
              <a:srgbClr val="0000FF"/>
            </a:solidFill>
          </a:endParaRPr>
        </a:p>
      </xdr:txBody>
    </xdr:sp>
    <xdr:clientData/>
  </xdr:oneCellAnchor>
  <xdr:oneCellAnchor>
    <xdr:from>
      <xdr:col>19</xdr:col>
      <xdr:colOff>19050</xdr:colOff>
      <xdr:row>139</xdr:row>
      <xdr:rowOff>9525</xdr:rowOff>
    </xdr:from>
    <xdr:ext cx="4578048" cy="358431"/>
    <xdr:sp macro="" textlink="">
      <xdr:nvSpPr>
        <xdr:cNvPr id="14" name="TextBox 13"/>
        <xdr:cNvSpPr txBox="1"/>
      </xdr:nvSpPr>
      <xdr:spPr>
        <a:xfrm>
          <a:off x="11868150" y="29136975"/>
          <a:ext cx="4578048" cy="358431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200" baseline="0">
              <a:solidFill>
                <a:srgbClr val="0000FF"/>
              </a:solidFill>
            </a:rPr>
            <a:t>분배상자 압력</a:t>
          </a:r>
          <a:r>
            <a:rPr lang="en-US" altLang="ko-KR" sz="1200" baseline="0">
              <a:solidFill>
                <a:srgbClr val="0000FF"/>
              </a:solidFill>
            </a:rPr>
            <a:t>,</a:t>
          </a:r>
          <a:r>
            <a:rPr lang="ko-KR" altLang="en-US" sz="1200" baseline="0">
              <a:solidFill>
                <a:srgbClr val="0000FF"/>
              </a:solidFill>
            </a:rPr>
            <a:t>누수 센서의 입력을 </a:t>
          </a:r>
          <a:r>
            <a:rPr lang="en-US" altLang="ko-KR" sz="1200" baseline="0">
              <a:solidFill>
                <a:srgbClr val="0000FF"/>
              </a:solidFill>
            </a:rPr>
            <a:t>9bit</a:t>
          </a:r>
          <a:r>
            <a:rPr lang="ko-KR" altLang="en-US" sz="1200" baseline="0">
              <a:solidFill>
                <a:srgbClr val="0000FF"/>
              </a:solidFill>
            </a:rPr>
            <a:t>로 만들어주기 위한 </a:t>
          </a:r>
          <a:r>
            <a:rPr lang="en-US" altLang="ko-KR" sz="1200" baseline="0">
              <a:solidFill>
                <a:srgbClr val="0000FF"/>
              </a:solidFill>
            </a:rPr>
            <a:t>register</a:t>
          </a:r>
          <a:endParaRPr lang="ko-KR" altLang="en-US" sz="1200">
            <a:solidFill>
              <a:srgbClr val="0000FF"/>
            </a:solidFill>
          </a:endParaRPr>
        </a:p>
      </xdr:txBody>
    </xdr:sp>
    <xdr:clientData/>
  </xdr:oneCellAnchor>
  <xdr:twoCellAnchor>
    <xdr:from>
      <xdr:col>1</xdr:col>
      <xdr:colOff>238125</xdr:colOff>
      <xdr:row>135</xdr:row>
      <xdr:rowOff>114300</xdr:rowOff>
    </xdr:from>
    <xdr:to>
      <xdr:col>11</xdr:col>
      <xdr:colOff>38100</xdr:colOff>
      <xdr:row>147</xdr:row>
      <xdr:rowOff>200025</xdr:rowOff>
    </xdr:to>
    <xdr:sp macro="" textlink="">
      <xdr:nvSpPr>
        <xdr:cNvPr id="15" name="모서리가 둥근 직사각형 14"/>
        <xdr:cNvSpPr/>
      </xdr:nvSpPr>
      <xdr:spPr>
        <a:xfrm>
          <a:off x="581025" y="28403550"/>
          <a:ext cx="5819775" cy="2600325"/>
        </a:xfrm>
        <a:prstGeom prst="roundRect">
          <a:avLst>
            <a:gd name="adj" fmla="val 929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10</xdr:col>
      <xdr:colOff>0</xdr:colOff>
      <xdr:row>135</xdr:row>
      <xdr:rowOff>85725</xdr:rowOff>
    </xdr:from>
    <xdr:ext cx="557973" cy="267500"/>
    <xdr:sp macro="" textlink="">
      <xdr:nvSpPr>
        <xdr:cNvPr id="16" name="TextBox 15"/>
        <xdr:cNvSpPr txBox="1"/>
      </xdr:nvSpPr>
      <xdr:spPr>
        <a:xfrm>
          <a:off x="5676900" y="28374975"/>
          <a:ext cx="557973" cy="2675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100" b="1">
              <a:solidFill>
                <a:srgbClr val="FF0000"/>
              </a:solidFill>
            </a:rPr>
            <a:t>V2.8.1</a:t>
          </a:r>
          <a:endParaRPr lang="ko-KR" altLang="en-US" sz="1100" b="1">
            <a:solidFill>
              <a:srgbClr val="FF0000"/>
            </a:solidFill>
          </a:endParaRPr>
        </a:p>
      </xdr:txBody>
    </xdr:sp>
    <xdr:clientData/>
  </xdr:oneCellAnchor>
  <xdr:oneCellAnchor>
    <xdr:from>
      <xdr:col>14</xdr:col>
      <xdr:colOff>0</xdr:colOff>
      <xdr:row>134</xdr:row>
      <xdr:rowOff>47625</xdr:rowOff>
    </xdr:from>
    <xdr:ext cx="1396151" cy="358431"/>
    <xdr:sp macro="" textlink="">
      <xdr:nvSpPr>
        <xdr:cNvPr id="17" name="TextBox 16"/>
        <xdr:cNvSpPr txBox="1"/>
      </xdr:nvSpPr>
      <xdr:spPr>
        <a:xfrm>
          <a:off x="8420100" y="28127325"/>
          <a:ext cx="1396151" cy="358431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200" baseline="0">
              <a:solidFill>
                <a:srgbClr val="0000FF"/>
              </a:solidFill>
            </a:rPr>
            <a:t>register name </a:t>
          </a:r>
          <a:r>
            <a:rPr lang="ko-KR" altLang="en-US" sz="1200" baseline="0">
              <a:solidFill>
                <a:srgbClr val="0000FF"/>
              </a:solidFill>
            </a:rPr>
            <a:t>수정</a:t>
          </a:r>
          <a:endParaRPr lang="ko-KR" altLang="en-US" sz="1200">
            <a:solidFill>
              <a:srgbClr val="0000FF"/>
            </a:solidFill>
          </a:endParaRPr>
        </a:p>
      </xdr:txBody>
    </xdr:sp>
    <xdr:clientData/>
  </xdr:oneCellAnchor>
  <xdr:twoCellAnchor>
    <xdr:from>
      <xdr:col>1</xdr:col>
      <xdr:colOff>200025</xdr:colOff>
      <xdr:row>157</xdr:row>
      <xdr:rowOff>9526</xdr:rowOff>
    </xdr:from>
    <xdr:to>
      <xdr:col>11</xdr:col>
      <xdr:colOff>0</xdr:colOff>
      <xdr:row>161</xdr:row>
      <xdr:rowOff>9526</xdr:rowOff>
    </xdr:to>
    <xdr:sp macro="" textlink="">
      <xdr:nvSpPr>
        <xdr:cNvPr id="18" name="모서리가 둥근 직사각형 17"/>
        <xdr:cNvSpPr/>
      </xdr:nvSpPr>
      <xdr:spPr>
        <a:xfrm>
          <a:off x="542925" y="32908876"/>
          <a:ext cx="5819775" cy="838200"/>
        </a:xfrm>
        <a:prstGeom prst="roundRect">
          <a:avLst>
            <a:gd name="adj" fmla="val 929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9</xdr:col>
      <xdr:colOff>647700</xdr:colOff>
      <xdr:row>156</xdr:row>
      <xdr:rowOff>190500</xdr:rowOff>
    </xdr:from>
    <xdr:ext cx="557973" cy="267500"/>
    <xdr:sp macro="" textlink="">
      <xdr:nvSpPr>
        <xdr:cNvPr id="19" name="TextBox 18"/>
        <xdr:cNvSpPr txBox="1"/>
      </xdr:nvSpPr>
      <xdr:spPr>
        <a:xfrm>
          <a:off x="5638800" y="32880300"/>
          <a:ext cx="557973" cy="2675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100" b="1">
              <a:solidFill>
                <a:srgbClr val="FF0000"/>
              </a:solidFill>
            </a:rPr>
            <a:t>V2.8.1</a:t>
          </a:r>
          <a:endParaRPr lang="ko-KR" altLang="en-US" sz="1100" b="1">
            <a:solidFill>
              <a:srgbClr val="FF0000"/>
            </a:solidFill>
          </a:endParaRPr>
        </a:p>
      </xdr:txBody>
    </xdr:sp>
    <xdr:clientData/>
  </xdr:oneCellAnchor>
  <xdr:oneCellAnchor>
    <xdr:from>
      <xdr:col>19</xdr:col>
      <xdr:colOff>190500</xdr:colOff>
      <xdr:row>159</xdr:row>
      <xdr:rowOff>95251</xdr:rowOff>
    </xdr:from>
    <xdr:ext cx="1705723" cy="329856"/>
    <xdr:sp macro="" textlink="">
      <xdr:nvSpPr>
        <xdr:cNvPr id="20" name="TextBox 19"/>
        <xdr:cNvSpPr txBox="1"/>
      </xdr:nvSpPr>
      <xdr:spPr>
        <a:xfrm>
          <a:off x="12039600" y="33413701"/>
          <a:ext cx="1705723" cy="32985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200" baseline="0">
              <a:solidFill>
                <a:srgbClr val="0000FF"/>
              </a:solidFill>
            </a:rPr>
            <a:t> i2cir_read register </a:t>
          </a:r>
          <a:r>
            <a:rPr lang="ko-KR" altLang="en-US" sz="1200" baseline="0">
              <a:solidFill>
                <a:srgbClr val="0000FF"/>
              </a:solidFill>
            </a:rPr>
            <a:t>추가</a:t>
          </a:r>
          <a:endParaRPr lang="ko-KR" altLang="en-US" sz="1200">
            <a:solidFill>
              <a:srgbClr val="0000FF"/>
            </a:solidFill>
          </a:endParaRPr>
        </a:p>
      </xdr:txBody>
    </xdr:sp>
    <xdr:clientData/>
  </xdr:oneCellAnchor>
  <xdr:oneCellAnchor>
    <xdr:from>
      <xdr:col>15</xdr:col>
      <xdr:colOff>209550</xdr:colOff>
      <xdr:row>183</xdr:row>
      <xdr:rowOff>1</xdr:rowOff>
    </xdr:from>
    <xdr:ext cx="2828925" cy="329856"/>
    <xdr:sp macro="" textlink="">
      <xdr:nvSpPr>
        <xdr:cNvPr id="21" name="TextBox 20"/>
        <xdr:cNvSpPr txBox="1"/>
      </xdr:nvSpPr>
      <xdr:spPr>
        <a:xfrm>
          <a:off x="9315450" y="38347651"/>
          <a:ext cx="2828925" cy="32985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200" baseline="0">
              <a:solidFill>
                <a:srgbClr val="0000FF"/>
              </a:solidFill>
            </a:rPr>
            <a:t> </a:t>
          </a:r>
          <a:r>
            <a:rPr lang="ko-KR" altLang="en-US" sz="1200" baseline="0">
              <a:solidFill>
                <a:srgbClr val="0000FF"/>
              </a:solidFill>
            </a:rPr>
            <a:t>각 </a:t>
          </a:r>
          <a:r>
            <a:rPr lang="en-US" altLang="ko-KR" sz="1200" baseline="0">
              <a:solidFill>
                <a:srgbClr val="0000FF"/>
              </a:solidFill>
            </a:rPr>
            <a:t>register</a:t>
          </a:r>
          <a:r>
            <a:rPr lang="ko-KR" altLang="en-US" sz="1200" baseline="0">
              <a:solidFill>
                <a:srgbClr val="0000FF"/>
              </a:solidFill>
            </a:rPr>
            <a:t>의 </a:t>
          </a:r>
          <a:r>
            <a:rPr lang="en-US" altLang="ko-KR" sz="1200" baseline="0">
              <a:solidFill>
                <a:srgbClr val="0000FF"/>
              </a:solidFill>
            </a:rPr>
            <a:t>Address </a:t>
          </a:r>
          <a:r>
            <a:rPr lang="ko-KR" altLang="en-US" sz="1200" baseline="0">
              <a:solidFill>
                <a:srgbClr val="0000FF"/>
              </a:solidFill>
            </a:rPr>
            <a:t>지정</a:t>
          </a:r>
          <a:endParaRPr lang="ko-KR" altLang="en-US" sz="1200">
            <a:solidFill>
              <a:srgbClr val="0000FF"/>
            </a:solidFill>
          </a:endParaRPr>
        </a:p>
      </xdr:txBody>
    </xdr:sp>
    <xdr:clientData/>
  </xdr:oneCellAnchor>
  <xdr:oneCellAnchor>
    <xdr:from>
      <xdr:col>19</xdr:col>
      <xdr:colOff>171450</xdr:colOff>
      <xdr:row>212</xdr:row>
      <xdr:rowOff>190501</xdr:rowOff>
    </xdr:from>
    <xdr:ext cx="3390900" cy="329856"/>
    <xdr:sp macro="" textlink="">
      <xdr:nvSpPr>
        <xdr:cNvPr id="22" name="TextBox 21"/>
        <xdr:cNvSpPr txBox="1"/>
      </xdr:nvSpPr>
      <xdr:spPr>
        <a:xfrm>
          <a:off x="12020550" y="44615101"/>
          <a:ext cx="3390900" cy="32985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200" baseline="0">
              <a:solidFill>
                <a:srgbClr val="0000FF"/>
              </a:solidFill>
            </a:rPr>
            <a:t>DFF</a:t>
          </a:r>
          <a:r>
            <a:rPr lang="ko-KR" altLang="en-US" sz="1200" baseline="0">
              <a:solidFill>
                <a:srgbClr val="0000FF"/>
              </a:solidFill>
            </a:rPr>
            <a:t>의 </a:t>
          </a:r>
          <a:r>
            <a:rPr lang="en-US" altLang="ko-KR" sz="1200" baseline="0">
              <a:solidFill>
                <a:srgbClr val="0000FF"/>
              </a:solidFill>
            </a:rPr>
            <a:t>input data </a:t>
          </a:r>
          <a:r>
            <a:rPr lang="ko-KR" altLang="en-US" sz="1200" baseline="0">
              <a:solidFill>
                <a:srgbClr val="0000FF"/>
              </a:solidFill>
            </a:rPr>
            <a:t>및 </a:t>
          </a:r>
          <a:r>
            <a:rPr lang="en-US" altLang="ko-KR" sz="1200" baseline="0">
              <a:solidFill>
                <a:srgbClr val="0000FF"/>
              </a:solidFill>
            </a:rPr>
            <a:t>output data </a:t>
          </a:r>
          <a:r>
            <a:rPr lang="ko-KR" altLang="en-US" sz="1200" baseline="0">
              <a:solidFill>
                <a:srgbClr val="0000FF"/>
              </a:solidFill>
            </a:rPr>
            <a:t>설정 </a:t>
          </a:r>
          <a:r>
            <a:rPr lang="en-US" altLang="ko-KR" sz="1200" baseline="0">
              <a:solidFill>
                <a:srgbClr val="0000FF"/>
              </a:solidFill>
            </a:rPr>
            <a:t>miss </a:t>
          </a:r>
          <a:r>
            <a:rPr lang="ko-KR" altLang="en-US" sz="1200" baseline="0">
              <a:solidFill>
                <a:srgbClr val="0000FF"/>
              </a:solidFill>
            </a:rPr>
            <a:t>수정</a:t>
          </a:r>
          <a:endParaRPr lang="ko-KR" altLang="en-US" sz="1200">
            <a:solidFill>
              <a:srgbClr val="0000FF"/>
            </a:solidFill>
          </a:endParaRPr>
        </a:p>
      </xdr:txBody>
    </xdr:sp>
    <xdr:clientData/>
  </xdr:oneCellAnchor>
  <xdr:twoCellAnchor>
    <xdr:from>
      <xdr:col>1</xdr:col>
      <xdr:colOff>190500</xdr:colOff>
      <xdr:row>223</xdr:row>
      <xdr:rowOff>9525</xdr:rowOff>
    </xdr:from>
    <xdr:to>
      <xdr:col>10</xdr:col>
      <xdr:colOff>676275</xdr:colOff>
      <xdr:row>238</xdr:row>
      <xdr:rowOff>28574</xdr:rowOff>
    </xdr:to>
    <xdr:sp macro="" textlink="">
      <xdr:nvSpPr>
        <xdr:cNvPr id="23" name="모서리가 둥근 직사각형 22"/>
        <xdr:cNvSpPr/>
      </xdr:nvSpPr>
      <xdr:spPr>
        <a:xfrm>
          <a:off x="533400" y="46739175"/>
          <a:ext cx="5819775" cy="3162299"/>
        </a:xfrm>
        <a:prstGeom prst="roundRect">
          <a:avLst>
            <a:gd name="adj" fmla="val 929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9</xdr:col>
      <xdr:colOff>638175</xdr:colOff>
      <xdr:row>222</xdr:row>
      <xdr:rowOff>190500</xdr:rowOff>
    </xdr:from>
    <xdr:ext cx="557973" cy="267500"/>
    <xdr:sp macro="" textlink="">
      <xdr:nvSpPr>
        <xdr:cNvPr id="24" name="TextBox 23"/>
        <xdr:cNvSpPr txBox="1"/>
      </xdr:nvSpPr>
      <xdr:spPr>
        <a:xfrm>
          <a:off x="5629275" y="46710600"/>
          <a:ext cx="557973" cy="2675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100" b="1">
              <a:solidFill>
                <a:srgbClr val="FF0000"/>
              </a:solidFill>
            </a:rPr>
            <a:t>V2.8.1</a:t>
          </a:r>
          <a:endParaRPr lang="ko-KR" altLang="en-US" sz="1100" b="1">
            <a:solidFill>
              <a:srgbClr val="FF0000"/>
            </a:solidFill>
          </a:endParaRPr>
        </a:p>
      </xdr:txBody>
    </xdr:sp>
    <xdr:clientData/>
  </xdr:oneCellAnchor>
  <xdr:twoCellAnchor>
    <xdr:from>
      <xdr:col>1</xdr:col>
      <xdr:colOff>190500</xdr:colOff>
      <xdr:row>212</xdr:row>
      <xdr:rowOff>19051</xdr:rowOff>
    </xdr:from>
    <xdr:to>
      <xdr:col>10</xdr:col>
      <xdr:colOff>676275</xdr:colOff>
      <xdr:row>215</xdr:row>
      <xdr:rowOff>1</xdr:rowOff>
    </xdr:to>
    <xdr:sp macro="" textlink="">
      <xdr:nvSpPr>
        <xdr:cNvPr id="25" name="모서리가 둥근 직사각형 24"/>
        <xdr:cNvSpPr/>
      </xdr:nvSpPr>
      <xdr:spPr>
        <a:xfrm>
          <a:off x="533400" y="44443651"/>
          <a:ext cx="5819775" cy="609600"/>
        </a:xfrm>
        <a:prstGeom prst="roundRect">
          <a:avLst>
            <a:gd name="adj" fmla="val 9299"/>
          </a:avLst>
        </a:prstGeom>
        <a:solidFill>
          <a:srgbClr val="D7E4BD">
            <a:alpha val="30196"/>
          </a:srgbClr>
        </a:solidFill>
        <a:ln>
          <a:solidFill>
            <a:schemeClr val="accent3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9</xdr:col>
      <xdr:colOff>638175</xdr:colOff>
      <xdr:row>211</xdr:row>
      <xdr:rowOff>200025</xdr:rowOff>
    </xdr:from>
    <xdr:ext cx="557973" cy="267500"/>
    <xdr:sp macro="" textlink="">
      <xdr:nvSpPr>
        <xdr:cNvPr id="26" name="TextBox 25"/>
        <xdr:cNvSpPr txBox="1"/>
      </xdr:nvSpPr>
      <xdr:spPr>
        <a:xfrm>
          <a:off x="5629275" y="44415075"/>
          <a:ext cx="557973" cy="2675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ko-KR" sz="1100" b="1">
              <a:solidFill>
                <a:srgbClr val="FF0000"/>
              </a:solidFill>
            </a:rPr>
            <a:t>V2.8.1</a:t>
          </a:r>
          <a:endParaRPr lang="ko-KR" altLang="en-US" sz="1100" b="1">
            <a:solidFill>
              <a:srgbClr val="FF0000"/>
            </a:solidFill>
          </a:endParaRPr>
        </a:p>
      </xdr:txBody>
    </xdr:sp>
    <xdr:clientData/>
  </xdr:oneCellAnchor>
  <xdr:oneCellAnchor>
    <xdr:from>
      <xdr:col>20</xdr:col>
      <xdr:colOff>19050</xdr:colOff>
      <xdr:row>254</xdr:row>
      <xdr:rowOff>180975</xdr:rowOff>
    </xdr:from>
    <xdr:ext cx="2573333" cy="358431"/>
    <xdr:sp macro="" textlink="">
      <xdr:nvSpPr>
        <xdr:cNvPr id="28" name="TextBox 27"/>
        <xdr:cNvSpPr txBox="1"/>
      </xdr:nvSpPr>
      <xdr:spPr>
        <a:xfrm>
          <a:off x="12553950" y="53406675"/>
          <a:ext cx="2573333" cy="358431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200">
              <a:solidFill>
                <a:srgbClr val="0000FF"/>
              </a:solidFill>
            </a:rPr>
            <a:t>master, slave</a:t>
          </a:r>
          <a:r>
            <a:rPr lang="ko-KR" altLang="en-US" sz="1200" baseline="0">
              <a:solidFill>
                <a:srgbClr val="0000FF"/>
              </a:solidFill>
            </a:rPr>
            <a:t> 각각에대한 </a:t>
          </a:r>
          <a:r>
            <a:rPr lang="en-US" altLang="ko-KR" sz="1200" baseline="0">
              <a:solidFill>
                <a:srgbClr val="0000FF"/>
              </a:solidFill>
            </a:rPr>
            <a:t>IRQ</a:t>
          </a:r>
          <a:r>
            <a:rPr lang="ko-KR" altLang="en-US" sz="1200" baseline="0">
              <a:solidFill>
                <a:srgbClr val="0000FF"/>
              </a:solidFill>
            </a:rPr>
            <a:t>로 대체</a:t>
          </a:r>
          <a:endParaRPr lang="ko-KR" altLang="en-US" sz="1200">
            <a:solidFill>
              <a:srgbClr val="0000FF"/>
            </a:solidFill>
          </a:endParaRPr>
        </a:p>
      </xdr:txBody>
    </xdr:sp>
    <xdr:clientData/>
  </xdr:oneCellAnchor>
  <xdr:oneCellAnchor>
    <xdr:from>
      <xdr:col>13</xdr:col>
      <xdr:colOff>200025</xdr:colOff>
      <xdr:row>36</xdr:row>
      <xdr:rowOff>95250</xdr:rowOff>
    </xdr:from>
    <xdr:ext cx="1987467" cy="358431"/>
    <xdr:sp macro="" textlink="">
      <xdr:nvSpPr>
        <xdr:cNvPr id="29" name="TextBox 28"/>
        <xdr:cNvSpPr txBox="1"/>
      </xdr:nvSpPr>
      <xdr:spPr>
        <a:xfrm>
          <a:off x="7934325" y="7639050"/>
          <a:ext cx="1987467" cy="358431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200">
              <a:solidFill>
                <a:srgbClr val="0000FF"/>
              </a:solidFill>
            </a:rPr>
            <a:t>발사전원 </a:t>
          </a:r>
          <a:r>
            <a:rPr lang="en-US" altLang="ko-KR" sz="1200">
              <a:solidFill>
                <a:srgbClr val="0000FF"/>
              </a:solidFill>
            </a:rPr>
            <a:t>S/W</a:t>
          </a:r>
          <a:r>
            <a:rPr lang="ko-KR" altLang="en-US" sz="1200">
              <a:solidFill>
                <a:srgbClr val="0000FF"/>
              </a:solidFill>
            </a:rPr>
            <a:t>의 </a:t>
          </a:r>
          <a:r>
            <a:rPr lang="en-US" altLang="ko-KR" sz="1200">
              <a:solidFill>
                <a:srgbClr val="0000FF"/>
              </a:solidFill>
            </a:rPr>
            <a:t>name </a:t>
          </a:r>
          <a:r>
            <a:rPr lang="ko-KR" altLang="en-US" sz="1200">
              <a:solidFill>
                <a:srgbClr val="0000FF"/>
              </a:solidFill>
            </a:rPr>
            <a:t>변경</a:t>
          </a:r>
          <a:endParaRPr lang="en-US" altLang="ko-KR" sz="1200">
            <a:solidFill>
              <a:srgbClr val="0000FF"/>
            </a:solidFill>
          </a:endParaRPr>
        </a:p>
      </xdr:txBody>
    </xdr:sp>
    <xdr:clientData/>
  </xdr:oneCellAnchor>
  <xdr:oneCellAnchor>
    <xdr:from>
      <xdr:col>18</xdr:col>
      <xdr:colOff>28575</xdr:colOff>
      <xdr:row>309</xdr:row>
      <xdr:rowOff>180975</xdr:rowOff>
    </xdr:from>
    <xdr:ext cx="1631280" cy="358431"/>
    <xdr:sp macro="" textlink="">
      <xdr:nvSpPr>
        <xdr:cNvPr id="30" name="TextBox 29"/>
        <xdr:cNvSpPr txBox="1"/>
      </xdr:nvSpPr>
      <xdr:spPr>
        <a:xfrm>
          <a:off x="11191875" y="64931925"/>
          <a:ext cx="1631280" cy="358431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200">
              <a:solidFill>
                <a:srgbClr val="0000FF"/>
              </a:solidFill>
            </a:rPr>
            <a:t>각 </a:t>
          </a:r>
          <a:r>
            <a:rPr lang="en-US" altLang="ko-KR" sz="1200">
              <a:solidFill>
                <a:srgbClr val="0000FF"/>
              </a:solidFill>
            </a:rPr>
            <a:t>motor</a:t>
          </a:r>
          <a:r>
            <a:rPr lang="ko-KR" altLang="en-US" sz="1200">
              <a:solidFill>
                <a:srgbClr val="0000FF"/>
              </a:solidFill>
            </a:rPr>
            <a:t>별 </a:t>
          </a:r>
          <a:r>
            <a:rPr lang="en-US" altLang="ko-KR" sz="1200">
              <a:solidFill>
                <a:srgbClr val="0000FF"/>
              </a:solidFill>
            </a:rPr>
            <a:t>delay </a:t>
          </a:r>
          <a:r>
            <a:rPr lang="ko-KR" altLang="en-US" sz="1200">
              <a:solidFill>
                <a:srgbClr val="0000FF"/>
              </a:solidFill>
            </a:rPr>
            <a:t>추가</a:t>
          </a:r>
        </a:p>
      </xdr:txBody>
    </xdr:sp>
    <xdr:clientData/>
  </xdr:oneCellAnchor>
  <xdr:oneCellAnchor>
    <xdr:from>
      <xdr:col>18</xdr:col>
      <xdr:colOff>66675</xdr:colOff>
      <xdr:row>318</xdr:row>
      <xdr:rowOff>123825</xdr:rowOff>
    </xdr:from>
    <xdr:ext cx="4948984" cy="358431"/>
    <xdr:sp macro="" textlink="">
      <xdr:nvSpPr>
        <xdr:cNvPr id="33" name="TextBox 32"/>
        <xdr:cNvSpPr txBox="1"/>
      </xdr:nvSpPr>
      <xdr:spPr>
        <a:xfrm>
          <a:off x="11229975" y="66760725"/>
          <a:ext cx="4948984" cy="358431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200">
              <a:solidFill>
                <a:srgbClr val="0000FF"/>
              </a:solidFill>
            </a:rPr>
            <a:t>REM</a:t>
          </a:r>
          <a:r>
            <a:rPr lang="en-US" altLang="ko-KR" sz="1200" baseline="0">
              <a:solidFill>
                <a:srgbClr val="0000FF"/>
              </a:solidFill>
            </a:rPr>
            <a:t> mode</a:t>
          </a:r>
          <a:r>
            <a:rPr lang="ko-KR" altLang="en-US" sz="1200" baseline="0">
              <a:solidFill>
                <a:srgbClr val="0000FF"/>
              </a:solidFill>
            </a:rPr>
            <a:t>와 </a:t>
          </a:r>
          <a:r>
            <a:rPr lang="en-US" altLang="ko-KR" sz="1200" baseline="0">
              <a:solidFill>
                <a:srgbClr val="0000FF"/>
              </a:solidFill>
            </a:rPr>
            <a:t>EMR mode</a:t>
          </a:r>
          <a:r>
            <a:rPr lang="ko-KR" altLang="en-US" sz="1200" baseline="0">
              <a:solidFill>
                <a:srgbClr val="0000FF"/>
              </a:solidFill>
            </a:rPr>
            <a:t>에서 선택 스위치를 선택할  수 있는 조건을 추가</a:t>
          </a:r>
          <a:endParaRPr lang="en-US" altLang="ko-KR" sz="1200" baseline="0">
            <a:solidFill>
              <a:srgbClr val="0000FF"/>
            </a:solidFill>
          </a:endParaRP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57150</xdr:colOff>
      <xdr:row>38</xdr:row>
      <xdr:rowOff>95250</xdr:rowOff>
    </xdr:from>
    <xdr:to>
      <xdr:col>10</xdr:col>
      <xdr:colOff>381000</xdr:colOff>
      <xdr:row>49</xdr:row>
      <xdr:rowOff>19050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8058150"/>
          <a:ext cx="4438650" cy="222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</xdr:colOff>
      <xdr:row>51</xdr:row>
      <xdr:rowOff>76200</xdr:rowOff>
    </xdr:from>
    <xdr:to>
      <xdr:col>8</xdr:col>
      <xdr:colOff>533400</xdr:colOff>
      <xdr:row>71</xdr:row>
      <xdr:rowOff>19050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0" y="10763250"/>
          <a:ext cx="3267075" cy="413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76200</xdr:colOff>
      <xdr:row>73</xdr:row>
      <xdr:rowOff>85725</xdr:rowOff>
    </xdr:from>
    <xdr:to>
      <xdr:col>9</xdr:col>
      <xdr:colOff>561975</xdr:colOff>
      <xdr:row>96</xdr:row>
      <xdr:rowOff>171450</xdr:rowOff>
    </xdr:to>
    <xdr:pic>
      <xdr:nvPicPr>
        <xdr:cNvPr id="4" name="그림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3125" y="15382875"/>
          <a:ext cx="3914775" cy="490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228600</xdr:colOff>
      <xdr:row>27</xdr:row>
      <xdr:rowOff>85725</xdr:rowOff>
    </xdr:from>
    <xdr:to>
      <xdr:col>22</xdr:col>
      <xdr:colOff>638175</xdr:colOff>
      <xdr:row>48</xdr:row>
      <xdr:rowOff>190500</xdr:rowOff>
    </xdr:to>
    <xdr:pic>
      <xdr:nvPicPr>
        <xdr:cNvPr id="6" name="그림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10925" y="5743575"/>
          <a:ext cx="3838575" cy="450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201705</xdr:colOff>
      <xdr:row>70</xdr:row>
      <xdr:rowOff>112059</xdr:rowOff>
    </xdr:from>
    <xdr:to>
      <xdr:col>31</xdr:col>
      <xdr:colOff>622485</xdr:colOff>
      <xdr:row>91</xdr:row>
      <xdr:rowOff>121584</xdr:rowOff>
    </xdr:to>
    <xdr:pic>
      <xdr:nvPicPr>
        <xdr:cNvPr id="10" name="그림 9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9852" y="15015883"/>
          <a:ext cx="9990604" cy="4480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190500</xdr:colOff>
      <xdr:row>51</xdr:row>
      <xdr:rowOff>56030</xdr:rowOff>
    </xdr:from>
    <xdr:to>
      <xdr:col>31</xdr:col>
      <xdr:colOff>658905</xdr:colOff>
      <xdr:row>67</xdr:row>
      <xdr:rowOff>208430</xdr:rowOff>
    </xdr:to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8647" y="10914530"/>
          <a:ext cx="10038229" cy="35589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324971</xdr:colOff>
      <xdr:row>93</xdr:row>
      <xdr:rowOff>89647</xdr:rowOff>
    </xdr:from>
    <xdr:to>
      <xdr:col>22</xdr:col>
      <xdr:colOff>659558</xdr:colOff>
      <xdr:row>103</xdr:row>
      <xdr:rowOff>122434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273118" y="19890441"/>
          <a:ext cx="3752381" cy="2161905"/>
        </a:xfrm>
        <a:prstGeom prst="rect">
          <a:avLst/>
        </a:prstGeom>
      </xdr:spPr>
    </xdr:pic>
    <xdr:clientData/>
  </xdr:twoCellAnchor>
  <xdr:twoCellAnchor editAs="oneCell">
    <xdr:from>
      <xdr:col>17</xdr:col>
      <xdr:colOff>392206</xdr:colOff>
      <xdr:row>107</xdr:row>
      <xdr:rowOff>67236</xdr:rowOff>
    </xdr:from>
    <xdr:to>
      <xdr:col>26</xdr:col>
      <xdr:colOff>173510</xdr:colOff>
      <xdr:row>124</xdr:row>
      <xdr:rowOff>85831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340353" y="22848795"/>
          <a:ext cx="5933333" cy="36380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57150</xdr:colOff>
      <xdr:row>336</xdr:row>
      <xdr:rowOff>66676</xdr:rowOff>
    </xdr:from>
    <xdr:to>
      <xdr:col>13</xdr:col>
      <xdr:colOff>590550</xdr:colOff>
      <xdr:row>349</xdr:row>
      <xdr:rowOff>187284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1525" y="70685026"/>
          <a:ext cx="8077200" cy="2844758"/>
        </a:xfrm>
        <a:prstGeom prst="rect">
          <a:avLst/>
        </a:prstGeom>
      </xdr:spPr>
    </xdr:pic>
    <xdr:clientData/>
  </xdr:twoCellAnchor>
  <xdr:twoCellAnchor>
    <xdr:from>
      <xdr:col>2</xdr:col>
      <xdr:colOff>19050</xdr:colOff>
      <xdr:row>4</xdr:row>
      <xdr:rowOff>76200</xdr:rowOff>
    </xdr:from>
    <xdr:to>
      <xdr:col>6</xdr:col>
      <xdr:colOff>75850</xdr:colOff>
      <xdr:row>25</xdr:row>
      <xdr:rowOff>94698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3425" y="914400"/>
          <a:ext cx="2800000" cy="4419048"/>
        </a:xfrm>
        <a:prstGeom prst="rect">
          <a:avLst/>
        </a:prstGeom>
      </xdr:spPr>
    </xdr:pic>
    <xdr:clientData/>
  </xdr:twoCellAnchor>
  <xdr:twoCellAnchor>
    <xdr:from>
      <xdr:col>2</xdr:col>
      <xdr:colOff>142875</xdr:colOff>
      <xdr:row>61</xdr:row>
      <xdr:rowOff>47625</xdr:rowOff>
    </xdr:from>
    <xdr:to>
      <xdr:col>5</xdr:col>
      <xdr:colOff>409575</xdr:colOff>
      <xdr:row>80</xdr:row>
      <xdr:rowOff>104775</xdr:rowOff>
    </xdr:to>
    <xdr:grpSp>
      <xdr:nvGrpSpPr>
        <xdr:cNvPr id="19" name="그룹 18"/>
        <xdr:cNvGrpSpPr/>
      </xdr:nvGrpSpPr>
      <xdr:grpSpPr>
        <a:xfrm>
          <a:off x="857250" y="12830175"/>
          <a:ext cx="2324100" cy="4038600"/>
          <a:chOff x="857250" y="13039725"/>
          <a:chExt cx="2800000" cy="4419048"/>
        </a:xfrm>
      </xdr:grpSpPr>
      <xdr:pic>
        <xdr:nvPicPr>
          <xdr:cNvPr id="14" name="그림 13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857250" y="13039725"/>
            <a:ext cx="2800000" cy="4419048"/>
          </a:xfrm>
          <a:prstGeom prst="rect">
            <a:avLst/>
          </a:prstGeom>
        </xdr:spPr>
      </xdr:pic>
      <xdr:sp macro="" textlink="">
        <xdr:nvSpPr>
          <xdr:cNvPr id="7" name="TextBox 6"/>
          <xdr:cNvSpPr txBox="1"/>
        </xdr:nvSpPr>
        <xdr:spPr>
          <a:xfrm>
            <a:off x="1085850" y="1470660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①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495300</xdr:colOff>
      <xdr:row>61</xdr:row>
      <xdr:rowOff>47625</xdr:rowOff>
    </xdr:from>
    <xdr:to>
      <xdr:col>13</xdr:col>
      <xdr:colOff>638175</xdr:colOff>
      <xdr:row>79</xdr:row>
      <xdr:rowOff>38100</xdr:rowOff>
    </xdr:to>
    <xdr:grpSp>
      <xdr:nvGrpSpPr>
        <xdr:cNvPr id="18" name="그룹 17"/>
        <xdr:cNvGrpSpPr/>
      </xdr:nvGrpSpPr>
      <xdr:grpSpPr>
        <a:xfrm>
          <a:off x="3267075" y="12830175"/>
          <a:ext cx="5629275" cy="3762375"/>
          <a:chOff x="3829050" y="13049250"/>
          <a:chExt cx="6323809" cy="4314286"/>
        </a:xfrm>
      </xdr:grpSpPr>
      <xdr:pic>
        <xdr:nvPicPr>
          <xdr:cNvPr id="17" name="그림 16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829050" y="13049250"/>
            <a:ext cx="6323809" cy="4314286"/>
          </a:xfrm>
          <a:prstGeom prst="rect">
            <a:avLst/>
          </a:prstGeom>
        </xdr:spPr>
      </xdr:pic>
      <xdr:sp macro="" textlink="">
        <xdr:nvSpPr>
          <xdr:cNvPr id="11" name="TextBox 10"/>
          <xdr:cNvSpPr txBox="1"/>
        </xdr:nvSpPr>
        <xdr:spPr>
          <a:xfrm>
            <a:off x="4686300" y="1447800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②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9526</xdr:colOff>
      <xdr:row>29</xdr:row>
      <xdr:rowOff>38100</xdr:rowOff>
    </xdr:from>
    <xdr:to>
      <xdr:col>12</xdr:col>
      <xdr:colOff>676276</xdr:colOff>
      <xdr:row>56</xdr:row>
      <xdr:rowOff>161925</xdr:rowOff>
    </xdr:to>
    <xdr:grpSp>
      <xdr:nvGrpSpPr>
        <xdr:cNvPr id="13" name="그룹 12"/>
        <xdr:cNvGrpSpPr/>
      </xdr:nvGrpSpPr>
      <xdr:grpSpPr>
        <a:xfrm>
          <a:off x="723901" y="6115050"/>
          <a:ext cx="7524750" cy="5781675"/>
          <a:chOff x="704850" y="5781675"/>
          <a:chExt cx="7800003" cy="6019048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33425" y="5781675"/>
            <a:ext cx="7771428" cy="6019048"/>
          </a:xfrm>
          <a:prstGeom prst="rect">
            <a:avLst/>
          </a:prstGeom>
        </xdr:spPr>
      </xdr:pic>
      <xdr:sp macro="" textlink="">
        <xdr:nvSpPr>
          <xdr:cNvPr id="6" name="TextBox 5"/>
          <xdr:cNvSpPr txBox="1"/>
        </xdr:nvSpPr>
        <xdr:spPr>
          <a:xfrm>
            <a:off x="714375" y="653415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①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  <xdr:sp macro="" textlink="">
        <xdr:nvSpPr>
          <xdr:cNvPr id="8" name="TextBox 7"/>
          <xdr:cNvSpPr txBox="1"/>
        </xdr:nvSpPr>
        <xdr:spPr>
          <a:xfrm>
            <a:off x="714375" y="697230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②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  <xdr:sp macro="" textlink="">
        <xdr:nvSpPr>
          <xdr:cNvPr id="12" name="TextBox 11"/>
          <xdr:cNvSpPr txBox="1"/>
        </xdr:nvSpPr>
        <xdr:spPr>
          <a:xfrm>
            <a:off x="704850" y="739140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③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104776</xdr:colOff>
      <xdr:row>83</xdr:row>
      <xdr:rowOff>76201</xdr:rowOff>
    </xdr:from>
    <xdr:to>
      <xdr:col>13</xdr:col>
      <xdr:colOff>581026</xdr:colOff>
      <xdr:row>113</xdr:row>
      <xdr:rowOff>152401</xdr:rowOff>
    </xdr:to>
    <xdr:grpSp>
      <xdr:nvGrpSpPr>
        <xdr:cNvPr id="21" name="그룹 20"/>
        <xdr:cNvGrpSpPr/>
      </xdr:nvGrpSpPr>
      <xdr:grpSpPr>
        <a:xfrm>
          <a:off x="819151" y="17468851"/>
          <a:ext cx="8020050" cy="6362700"/>
          <a:chOff x="819150" y="17887950"/>
          <a:chExt cx="8933333" cy="6666667"/>
        </a:xfrm>
      </xdr:grpSpPr>
      <xdr:pic>
        <xdr:nvPicPr>
          <xdr:cNvPr id="15" name="그림 14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819150" y="17887950"/>
            <a:ext cx="8933333" cy="6666667"/>
          </a:xfrm>
          <a:prstGeom prst="rect">
            <a:avLst/>
          </a:prstGeom>
        </xdr:spPr>
      </xdr:pic>
      <xdr:sp macro="" textlink="">
        <xdr:nvSpPr>
          <xdr:cNvPr id="20" name="모서리가 둥근 직사각형 19"/>
          <xdr:cNvSpPr/>
        </xdr:nvSpPr>
        <xdr:spPr>
          <a:xfrm>
            <a:off x="4248151" y="18678525"/>
            <a:ext cx="1219200" cy="2476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2</xdr:col>
      <xdr:colOff>66675</xdr:colOff>
      <xdr:row>117</xdr:row>
      <xdr:rowOff>66675</xdr:rowOff>
    </xdr:from>
    <xdr:to>
      <xdr:col>13</xdr:col>
      <xdr:colOff>638175</xdr:colOff>
      <xdr:row>148</xdr:row>
      <xdr:rowOff>114300</xdr:rowOff>
    </xdr:to>
    <xdr:grpSp>
      <xdr:nvGrpSpPr>
        <xdr:cNvPr id="24" name="그룹 23"/>
        <xdr:cNvGrpSpPr/>
      </xdr:nvGrpSpPr>
      <xdr:grpSpPr>
        <a:xfrm>
          <a:off x="781050" y="24584025"/>
          <a:ext cx="8115300" cy="6543675"/>
          <a:chOff x="819150" y="25146000"/>
          <a:chExt cx="8390476" cy="6733333"/>
        </a:xfrm>
      </xdr:grpSpPr>
      <xdr:pic>
        <xdr:nvPicPr>
          <xdr:cNvPr id="22" name="그림 21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819150" y="25146000"/>
            <a:ext cx="8390476" cy="6733333"/>
          </a:xfrm>
          <a:prstGeom prst="rect">
            <a:avLst/>
          </a:prstGeom>
        </xdr:spPr>
      </xdr:pic>
      <xdr:sp macro="" textlink="">
        <xdr:nvSpPr>
          <xdr:cNvPr id="23" name="TextBox 22"/>
          <xdr:cNvSpPr txBox="1"/>
        </xdr:nvSpPr>
        <xdr:spPr>
          <a:xfrm>
            <a:off x="7858125" y="2619375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①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76200</xdr:colOff>
      <xdr:row>152</xdr:row>
      <xdr:rowOff>66675</xdr:rowOff>
    </xdr:from>
    <xdr:to>
      <xdr:col>12</xdr:col>
      <xdr:colOff>57150</xdr:colOff>
      <xdr:row>165</xdr:row>
      <xdr:rowOff>171450</xdr:rowOff>
    </xdr:to>
    <xdr:grpSp>
      <xdr:nvGrpSpPr>
        <xdr:cNvPr id="30" name="그룹 29"/>
        <xdr:cNvGrpSpPr/>
      </xdr:nvGrpSpPr>
      <xdr:grpSpPr>
        <a:xfrm>
          <a:off x="790575" y="31918275"/>
          <a:ext cx="6838950" cy="2828925"/>
          <a:chOff x="790575" y="32832675"/>
          <a:chExt cx="6838950" cy="2828925"/>
        </a:xfrm>
      </xdr:grpSpPr>
      <xdr:pic>
        <xdr:nvPicPr>
          <xdr:cNvPr id="26" name="그림 25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90575" y="32832675"/>
            <a:ext cx="6838950" cy="28289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28" name="TextBox 27"/>
          <xdr:cNvSpPr txBox="1"/>
        </xdr:nvSpPr>
        <xdr:spPr>
          <a:xfrm>
            <a:off x="6610350" y="3299460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②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57150</xdr:colOff>
      <xdr:row>168</xdr:row>
      <xdr:rowOff>85725</xdr:rowOff>
    </xdr:from>
    <xdr:to>
      <xdr:col>13</xdr:col>
      <xdr:colOff>609600</xdr:colOff>
      <xdr:row>199</xdr:row>
      <xdr:rowOff>200025</xdr:rowOff>
    </xdr:to>
    <xdr:grpSp>
      <xdr:nvGrpSpPr>
        <xdr:cNvPr id="32" name="그룹 31"/>
        <xdr:cNvGrpSpPr/>
      </xdr:nvGrpSpPr>
      <xdr:grpSpPr>
        <a:xfrm>
          <a:off x="771525" y="35290125"/>
          <a:ext cx="8096250" cy="6610350"/>
          <a:chOff x="774326" y="36706549"/>
          <a:chExt cx="11164142" cy="7625785"/>
        </a:xfrm>
      </xdr:grpSpPr>
      <xdr:pic>
        <xdr:nvPicPr>
          <xdr:cNvPr id="29" name="그림 28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774326" y="36706549"/>
            <a:ext cx="11164142" cy="7625785"/>
          </a:xfrm>
          <a:prstGeom prst="rect">
            <a:avLst/>
          </a:prstGeom>
        </xdr:spPr>
      </xdr:pic>
      <xdr:sp macro="" textlink="">
        <xdr:nvSpPr>
          <xdr:cNvPr id="31" name="TextBox 30"/>
          <xdr:cNvSpPr txBox="1"/>
        </xdr:nvSpPr>
        <xdr:spPr>
          <a:xfrm>
            <a:off x="879101" y="40189337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③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38100</xdr:colOff>
      <xdr:row>204</xdr:row>
      <xdr:rowOff>57150</xdr:rowOff>
    </xdr:from>
    <xdr:to>
      <xdr:col>13</xdr:col>
      <xdr:colOff>600075</xdr:colOff>
      <xdr:row>220</xdr:row>
      <xdr:rowOff>42022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2475" y="43224450"/>
          <a:ext cx="8105775" cy="3337672"/>
        </a:xfrm>
        <a:prstGeom prst="rect">
          <a:avLst/>
        </a:prstGeom>
      </xdr:spPr>
    </xdr:pic>
    <xdr:clientData/>
  </xdr:twoCellAnchor>
  <xdr:twoCellAnchor>
    <xdr:from>
      <xdr:col>2</xdr:col>
      <xdr:colOff>171450</xdr:colOff>
      <xdr:row>222</xdr:row>
      <xdr:rowOff>66675</xdr:rowOff>
    </xdr:from>
    <xdr:to>
      <xdr:col>5</xdr:col>
      <xdr:colOff>571193</xdr:colOff>
      <xdr:row>228</xdr:row>
      <xdr:rowOff>209375</xdr:rowOff>
    </xdr:to>
    <xdr:grpSp>
      <xdr:nvGrpSpPr>
        <xdr:cNvPr id="41" name="그룹 40"/>
        <xdr:cNvGrpSpPr/>
      </xdr:nvGrpSpPr>
      <xdr:grpSpPr>
        <a:xfrm>
          <a:off x="885825" y="46586775"/>
          <a:ext cx="2457143" cy="1400000"/>
          <a:chOff x="885825" y="46586775"/>
          <a:chExt cx="2457143" cy="1400000"/>
        </a:xfrm>
      </xdr:grpSpPr>
      <xdr:pic>
        <xdr:nvPicPr>
          <xdr:cNvPr id="38" name="그림 37"/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885825" y="46586775"/>
            <a:ext cx="2457143" cy="1400000"/>
          </a:xfrm>
          <a:prstGeom prst="rect">
            <a:avLst/>
          </a:prstGeom>
        </xdr:spPr>
      </xdr:pic>
      <xdr:sp macro="" textlink="">
        <xdr:nvSpPr>
          <xdr:cNvPr id="36" name="TextBox 35"/>
          <xdr:cNvSpPr txBox="1"/>
        </xdr:nvSpPr>
        <xdr:spPr>
          <a:xfrm>
            <a:off x="2019300" y="4709160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①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142875</xdr:colOff>
      <xdr:row>232</xdr:row>
      <xdr:rowOff>104775</xdr:rowOff>
    </xdr:from>
    <xdr:to>
      <xdr:col>8</xdr:col>
      <xdr:colOff>228600</xdr:colOff>
      <xdr:row>247</xdr:row>
      <xdr:rowOff>28575</xdr:rowOff>
    </xdr:to>
    <xdr:grpSp>
      <xdr:nvGrpSpPr>
        <xdr:cNvPr id="46" name="그룹 45"/>
        <xdr:cNvGrpSpPr/>
      </xdr:nvGrpSpPr>
      <xdr:grpSpPr>
        <a:xfrm>
          <a:off x="857250" y="48720375"/>
          <a:ext cx="4200525" cy="3067050"/>
          <a:chOff x="857250" y="48720375"/>
          <a:chExt cx="4200525" cy="3067050"/>
        </a:xfrm>
      </xdr:grpSpPr>
      <xdr:pic>
        <xdr:nvPicPr>
          <xdr:cNvPr id="40" name="그림 39"/>
          <xdr:cNvPicPr>
            <a:picLocks noChangeAspect="1" noChangeArrowheads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857250" y="48720375"/>
            <a:ext cx="4200525" cy="30670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3" name="TextBox 42"/>
          <xdr:cNvSpPr txBox="1"/>
        </xdr:nvSpPr>
        <xdr:spPr>
          <a:xfrm>
            <a:off x="3333750" y="49368075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②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8</xdr:col>
      <xdr:colOff>381000</xdr:colOff>
      <xdr:row>232</xdr:row>
      <xdr:rowOff>123825</xdr:rowOff>
    </xdr:from>
    <xdr:to>
      <xdr:col>13</xdr:col>
      <xdr:colOff>247238</xdr:colOff>
      <xdr:row>243</xdr:row>
      <xdr:rowOff>114013</xdr:rowOff>
    </xdr:to>
    <xdr:grpSp>
      <xdr:nvGrpSpPr>
        <xdr:cNvPr id="45" name="그룹 44"/>
        <xdr:cNvGrpSpPr/>
      </xdr:nvGrpSpPr>
      <xdr:grpSpPr>
        <a:xfrm>
          <a:off x="5210175" y="48739425"/>
          <a:ext cx="3295238" cy="2295238"/>
          <a:chOff x="5210175" y="48739425"/>
          <a:chExt cx="3295238" cy="2295238"/>
        </a:xfrm>
      </xdr:grpSpPr>
      <xdr:pic>
        <xdr:nvPicPr>
          <xdr:cNvPr id="42" name="그림 41"/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5210175" y="48739425"/>
            <a:ext cx="3295238" cy="2295238"/>
          </a:xfrm>
          <a:prstGeom prst="rect">
            <a:avLst/>
          </a:prstGeom>
        </xdr:spPr>
      </xdr:pic>
      <xdr:sp macro="" textlink="">
        <xdr:nvSpPr>
          <xdr:cNvPr id="44" name="TextBox 43"/>
          <xdr:cNvSpPr txBox="1"/>
        </xdr:nvSpPr>
        <xdr:spPr>
          <a:xfrm>
            <a:off x="7524750" y="49501425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③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133350</xdr:colOff>
      <xdr:row>250</xdr:row>
      <xdr:rowOff>76200</xdr:rowOff>
    </xdr:from>
    <xdr:to>
      <xdr:col>8</xdr:col>
      <xdr:colOff>19050</xdr:colOff>
      <xdr:row>264</xdr:row>
      <xdr:rowOff>5049</xdr:rowOff>
    </xdr:to>
    <xdr:grpSp>
      <xdr:nvGrpSpPr>
        <xdr:cNvPr id="51" name="그룹 50"/>
        <xdr:cNvGrpSpPr/>
      </xdr:nvGrpSpPr>
      <xdr:grpSpPr>
        <a:xfrm>
          <a:off x="847725" y="52463700"/>
          <a:ext cx="4000500" cy="2862549"/>
          <a:chOff x="847725" y="52282725"/>
          <a:chExt cx="4000500" cy="2862549"/>
        </a:xfrm>
      </xdr:grpSpPr>
      <xdr:pic>
        <xdr:nvPicPr>
          <xdr:cNvPr id="47" name="그림 46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847725" y="52282725"/>
            <a:ext cx="4000500" cy="2862549"/>
          </a:xfrm>
          <a:prstGeom prst="rect">
            <a:avLst/>
          </a:prstGeom>
        </xdr:spPr>
      </xdr:pic>
      <xdr:sp macro="" textlink="">
        <xdr:nvSpPr>
          <xdr:cNvPr id="48" name="TextBox 47"/>
          <xdr:cNvSpPr txBox="1"/>
        </xdr:nvSpPr>
        <xdr:spPr>
          <a:xfrm>
            <a:off x="3505200" y="5263515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④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8</xdr:col>
      <xdr:colOff>66674</xdr:colOff>
      <xdr:row>250</xdr:row>
      <xdr:rowOff>76200</xdr:rowOff>
    </xdr:from>
    <xdr:to>
      <xdr:col>13</xdr:col>
      <xdr:colOff>628649</xdr:colOff>
      <xdr:row>263</xdr:row>
      <xdr:rowOff>207783</xdr:rowOff>
    </xdr:to>
    <xdr:grpSp>
      <xdr:nvGrpSpPr>
        <xdr:cNvPr id="52" name="그룹 51"/>
        <xdr:cNvGrpSpPr/>
      </xdr:nvGrpSpPr>
      <xdr:grpSpPr>
        <a:xfrm>
          <a:off x="4895849" y="52463700"/>
          <a:ext cx="3990975" cy="2855733"/>
          <a:chOff x="4895849" y="52282725"/>
          <a:chExt cx="3990975" cy="2855733"/>
        </a:xfrm>
      </xdr:grpSpPr>
      <xdr:pic>
        <xdr:nvPicPr>
          <xdr:cNvPr id="49" name="그림 48"/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4895849" y="52282725"/>
            <a:ext cx="3990975" cy="2855733"/>
          </a:xfrm>
          <a:prstGeom prst="rect">
            <a:avLst/>
          </a:prstGeom>
        </xdr:spPr>
      </xdr:pic>
      <xdr:sp macro="" textlink="">
        <xdr:nvSpPr>
          <xdr:cNvPr id="50" name="TextBox 49"/>
          <xdr:cNvSpPr txBox="1"/>
        </xdr:nvSpPr>
        <xdr:spPr>
          <a:xfrm>
            <a:off x="6705600" y="53254275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⑤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123825</xdr:colOff>
      <xdr:row>266</xdr:row>
      <xdr:rowOff>66675</xdr:rowOff>
    </xdr:from>
    <xdr:to>
      <xdr:col>6</xdr:col>
      <xdr:colOff>675863</xdr:colOff>
      <xdr:row>277</xdr:row>
      <xdr:rowOff>56863</xdr:rowOff>
    </xdr:to>
    <xdr:grpSp>
      <xdr:nvGrpSpPr>
        <xdr:cNvPr id="57" name="그룹 56"/>
        <xdr:cNvGrpSpPr/>
      </xdr:nvGrpSpPr>
      <xdr:grpSpPr>
        <a:xfrm>
          <a:off x="838200" y="55806975"/>
          <a:ext cx="3295238" cy="2295238"/>
          <a:chOff x="838200" y="55806975"/>
          <a:chExt cx="3295238" cy="2295238"/>
        </a:xfrm>
      </xdr:grpSpPr>
      <xdr:pic>
        <xdr:nvPicPr>
          <xdr:cNvPr id="53" name="그림 52"/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838200" y="55806975"/>
            <a:ext cx="3295238" cy="2295238"/>
          </a:xfrm>
          <a:prstGeom prst="rect">
            <a:avLst/>
          </a:prstGeom>
        </xdr:spPr>
      </xdr:pic>
      <xdr:sp macro="" textlink="">
        <xdr:nvSpPr>
          <xdr:cNvPr id="56" name="TextBox 55"/>
          <xdr:cNvSpPr txBox="1"/>
        </xdr:nvSpPr>
        <xdr:spPr>
          <a:xfrm>
            <a:off x="3162300" y="5610225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⑥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38100</xdr:colOff>
      <xdr:row>280</xdr:row>
      <xdr:rowOff>47626</xdr:rowOff>
    </xdr:from>
    <xdr:to>
      <xdr:col>13</xdr:col>
      <xdr:colOff>600075</xdr:colOff>
      <xdr:row>293</xdr:row>
      <xdr:rowOff>164605</xdr:rowOff>
    </xdr:to>
    <xdr:grpSp>
      <xdr:nvGrpSpPr>
        <xdr:cNvPr id="60" name="그룹 59"/>
        <xdr:cNvGrpSpPr/>
      </xdr:nvGrpSpPr>
      <xdr:grpSpPr>
        <a:xfrm>
          <a:off x="752475" y="58721626"/>
          <a:ext cx="8105775" cy="2841129"/>
          <a:chOff x="752475" y="58931176"/>
          <a:chExt cx="8105775" cy="2841129"/>
        </a:xfrm>
      </xdr:grpSpPr>
      <xdr:pic>
        <xdr:nvPicPr>
          <xdr:cNvPr id="55" name="그림 54"/>
          <xdr:cNvPicPr>
            <a:picLocks noChangeAspect="1" noChangeArrowheads="1"/>
          </xdr:cNvPicPr>
        </xdr:nvPicPr>
        <xdr:blipFill>
          <a:blip xmlns:r="http://schemas.openxmlformats.org/officeDocument/2006/relationships" r:embed="rId1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52475" y="58931176"/>
            <a:ext cx="8105775" cy="284112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8" name="TextBox 57"/>
          <xdr:cNvSpPr txBox="1"/>
        </xdr:nvSpPr>
        <xdr:spPr>
          <a:xfrm>
            <a:off x="5362575" y="59274075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⑧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  <xdr:sp macro="" textlink="">
        <xdr:nvSpPr>
          <xdr:cNvPr id="59" name="TextBox 58"/>
          <xdr:cNvSpPr txBox="1"/>
        </xdr:nvSpPr>
        <xdr:spPr>
          <a:xfrm>
            <a:off x="2286000" y="5899785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⑦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85725</xdr:colOff>
      <xdr:row>312</xdr:row>
      <xdr:rowOff>28575</xdr:rowOff>
    </xdr:from>
    <xdr:to>
      <xdr:col>10</xdr:col>
      <xdr:colOff>618373</xdr:colOff>
      <xdr:row>332</xdr:row>
      <xdr:rowOff>85194</xdr:rowOff>
    </xdr:to>
    <xdr:pic>
      <xdr:nvPicPr>
        <xdr:cNvPr id="61" name="그림 6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00100" y="65408175"/>
          <a:ext cx="6019048" cy="4247619"/>
        </a:xfrm>
        <a:prstGeom prst="rect">
          <a:avLst/>
        </a:prstGeom>
      </xdr:spPr>
    </xdr:pic>
    <xdr:clientData/>
  </xdr:twoCellAnchor>
  <xdr:twoCellAnchor>
    <xdr:from>
      <xdr:col>2</xdr:col>
      <xdr:colOff>66675</xdr:colOff>
      <xdr:row>296</xdr:row>
      <xdr:rowOff>66675</xdr:rowOff>
    </xdr:from>
    <xdr:to>
      <xdr:col>13</xdr:col>
      <xdr:colOff>638175</xdr:colOff>
      <xdr:row>310</xdr:row>
      <xdr:rowOff>90749</xdr:rowOff>
    </xdr:to>
    <xdr:grpSp>
      <xdr:nvGrpSpPr>
        <xdr:cNvPr id="65" name="그룹 64"/>
        <xdr:cNvGrpSpPr/>
      </xdr:nvGrpSpPr>
      <xdr:grpSpPr>
        <a:xfrm>
          <a:off x="781050" y="62093475"/>
          <a:ext cx="8115300" cy="2957774"/>
          <a:chOff x="762000" y="62274450"/>
          <a:chExt cx="8115300" cy="2957774"/>
        </a:xfrm>
      </xdr:grpSpPr>
      <xdr:pic>
        <xdr:nvPicPr>
          <xdr:cNvPr id="62" name="그림 61"/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762000" y="62274450"/>
            <a:ext cx="8115300" cy="2957774"/>
          </a:xfrm>
          <a:prstGeom prst="rect">
            <a:avLst/>
          </a:prstGeom>
        </xdr:spPr>
      </xdr:pic>
      <xdr:sp macro="" textlink="">
        <xdr:nvSpPr>
          <xdr:cNvPr id="64" name="TextBox 63"/>
          <xdr:cNvSpPr txBox="1"/>
        </xdr:nvSpPr>
        <xdr:spPr>
          <a:xfrm>
            <a:off x="3162300" y="62379225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⑨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76200</xdr:colOff>
      <xdr:row>353</xdr:row>
      <xdr:rowOff>57150</xdr:rowOff>
    </xdr:from>
    <xdr:to>
      <xdr:col>13</xdr:col>
      <xdr:colOff>581025</xdr:colOff>
      <xdr:row>361</xdr:row>
      <xdr:rowOff>152400</xdr:rowOff>
    </xdr:to>
    <xdr:grpSp>
      <xdr:nvGrpSpPr>
        <xdr:cNvPr id="73" name="그룹 72"/>
        <xdr:cNvGrpSpPr/>
      </xdr:nvGrpSpPr>
      <xdr:grpSpPr>
        <a:xfrm>
          <a:off x="790575" y="74028300"/>
          <a:ext cx="8048625" cy="1771650"/>
          <a:chOff x="790575" y="74237850"/>
          <a:chExt cx="8048625" cy="1771650"/>
        </a:xfrm>
      </xdr:grpSpPr>
      <xdr:pic>
        <xdr:nvPicPr>
          <xdr:cNvPr id="71" name="그림 70"/>
          <xdr:cNvPicPr>
            <a:picLocks noChangeAspect="1" noChangeArrowheads="1"/>
          </xdr:cNvPicPr>
        </xdr:nvPicPr>
        <xdr:blipFill>
          <a:blip xmlns:r="http://schemas.openxmlformats.org/officeDocument/2006/relationships" r:embed="rId2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90575" y="74237850"/>
            <a:ext cx="8048625" cy="17716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2" name="TextBox 71"/>
          <xdr:cNvSpPr txBox="1"/>
        </xdr:nvSpPr>
        <xdr:spPr>
          <a:xfrm>
            <a:off x="5838825" y="7439025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ko-KR" sz="1400" b="1">
                <a:solidFill>
                  <a:srgbClr val="FF0000"/>
                </a:solidFill>
                <a:effectLst/>
                <a:latin typeface="+mn-lt"/>
                <a:ea typeface="+mn-ea"/>
                <a:cs typeface="+mn-cs"/>
              </a:rPr>
              <a:t>①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</xdr:col>
      <xdr:colOff>76200</xdr:colOff>
      <xdr:row>365</xdr:row>
      <xdr:rowOff>104776</xdr:rowOff>
    </xdr:from>
    <xdr:to>
      <xdr:col>13</xdr:col>
      <xdr:colOff>638175</xdr:colOff>
      <xdr:row>394</xdr:row>
      <xdr:rowOff>121826</xdr:rowOff>
    </xdr:to>
    <xdr:grpSp>
      <xdr:nvGrpSpPr>
        <xdr:cNvPr id="77" name="그룹 76"/>
        <xdr:cNvGrpSpPr/>
      </xdr:nvGrpSpPr>
      <xdr:grpSpPr>
        <a:xfrm>
          <a:off x="790575" y="76590526"/>
          <a:ext cx="8105775" cy="6094000"/>
          <a:chOff x="762000" y="76542901"/>
          <a:chExt cx="8105775" cy="6094000"/>
        </a:xfrm>
      </xdr:grpSpPr>
      <xdr:pic>
        <xdr:nvPicPr>
          <xdr:cNvPr id="74" name="그림 73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762000" y="76542901"/>
            <a:ext cx="8105775" cy="6094000"/>
          </a:xfrm>
          <a:prstGeom prst="rect">
            <a:avLst/>
          </a:prstGeom>
        </xdr:spPr>
      </xdr:pic>
      <xdr:sp macro="" textlink="">
        <xdr:nvSpPr>
          <xdr:cNvPr id="75" name="TextBox 74"/>
          <xdr:cNvSpPr txBox="1"/>
        </xdr:nvSpPr>
        <xdr:spPr>
          <a:xfrm>
            <a:off x="5676900" y="81067275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②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  <xdr:sp macro="" textlink="">
        <xdr:nvSpPr>
          <xdr:cNvPr id="76" name="TextBox 75"/>
          <xdr:cNvSpPr txBox="1"/>
        </xdr:nvSpPr>
        <xdr:spPr>
          <a:xfrm>
            <a:off x="3228975" y="81086325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③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76200</xdr:colOff>
      <xdr:row>399</xdr:row>
      <xdr:rowOff>57151</xdr:rowOff>
    </xdr:from>
    <xdr:to>
      <xdr:col>13</xdr:col>
      <xdr:colOff>561975</xdr:colOff>
      <xdr:row>425</xdr:row>
      <xdr:rowOff>181243</xdr:rowOff>
    </xdr:to>
    <xdr:pic>
      <xdr:nvPicPr>
        <xdr:cNvPr id="78" name="그림 7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90575" y="83667601"/>
          <a:ext cx="8029575" cy="5572392"/>
        </a:xfrm>
        <a:prstGeom prst="rect">
          <a:avLst/>
        </a:prstGeom>
      </xdr:spPr>
    </xdr:pic>
    <xdr:clientData/>
  </xdr:twoCellAnchor>
  <xdr:oneCellAnchor>
    <xdr:from>
      <xdr:col>7</xdr:col>
      <xdr:colOff>628650</xdr:colOff>
      <xdr:row>485</xdr:row>
      <xdr:rowOff>85725</xdr:rowOff>
    </xdr:from>
    <xdr:ext cx="2877711" cy="402803"/>
    <xdr:sp macro="" textlink="">
      <xdr:nvSpPr>
        <xdr:cNvPr id="81" name="TextBox 80"/>
        <xdr:cNvSpPr txBox="1"/>
      </xdr:nvSpPr>
      <xdr:spPr>
        <a:xfrm>
          <a:off x="4772025" y="101717475"/>
          <a:ext cx="2877711" cy="40280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ko-KR" sz="14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①</a:t>
          </a:r>
          <a:r>
            <a:rPr lang="ko-KR" altLang="en-US" sz="1400" b="1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②③④⑤⑥⑦⑧⑨⑩⑪⑫⑬⑭⑮</a:t>
          </a:r>
          <a:endParaRPr lang="ko-KR" altLang="en-US" sz="1400" b="1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2</xdr:col>
      <xdr:colOff>114300</xdr:colOff>
      <xdr:row>452</xdr:row>
      <xdr:rowOff>57150</xdr:rowOff>
    </xdr:from>
    <xdr:to>
      <xdr:col>7</xdr:col>
      <xdr:colOff>438150</xdr:colOff>
      <xdr:row>466</xdr:row>
      <xdr:rowOff>121536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28675" y="94773750"/>
          <a:ext cx="3752850" cy="2998086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429</xdr:row>
      <xdr:rowOff>95250</xdr:rowOff>
    </xdr:from>
    <xdr:to>
      <xdr:col>13</xdr:col>
      <xdr:colOff>533401</xdr:colOff>
      <xdr:row>448</xdr:row>
      <xdr:rowOff>164426</xdr:rowOff>
    </xdr:to>
    <xdr:grpSp>
      <xdr:nvGrpSpPr>
        <xdr:cNvPr id="86" name="그룹 85"/>
        <xdr:cNvGrpSpPr/>
      </xdr:nvGrpSpPr>
      <xdr:grpSpPr>
        <a:xfrm>
          <a:off x="790575" y="89992200"/>
          <a:ext cx="8001001" cy="4050626"/>
          <a:chOff x="790575" y="89992200"/>
          <a:chExt cx="8001001" cy="4050626"/>
        </a:xfrm>
      </xdr:grpSpPr>
      <xdr:pic>
        <xdr:nvPicPr>
          <xdr:cNvPr id="80" name="그림 79"/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828676" y="89992200"/>
            <a:ext cx="7962900" cy="4050626"/>
          </a:xfrm>
          <a:prstGeom prst="rect">
            <a:avLst/>
          </a:prstGeom>
        </xdr:spPr>
      </xdr:pic>
      <xdr:sp macro="" textlink="">
        <xdr:nvSpPr>
          <xdr:cNvPr id="82" name="TextBox 81"/>
          <xdr:cNvSpPr txBox="1"/>
        </xdr:nvSpPr>
        <xdr:spPr>
          <a:xfrm>
            <a:off x="790575" y="9023985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ko-KR" sz="1400" b="1">
                <a:solidFill>
                  <a:srgbClr val="FF0000"/>
                </a:solidFill>
                <a:effectLst/>
                <a:latin typeface="+mn-lt"/>
                <a:ea typeface="+mn-ea"/>
                <a:cs typeface="+mn-cs"/>
              </a:rPr>
              <a:t>①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  <xdr:sp macro="" textlink="">
        <xdr:nvSpPr>
          <xdr:cNvPr id="84" name="TextBox 83"/>
          <xdr:cNvSpPr txBox="1"/>
        </xdr:nvSpPr>
        <xdr:spPr>
          <a:xfrm>
            <a:off x="790575" y="9132570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②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8</xdr:col>
      <xdr:colOff>57150</xdr:colOff>
      <xdr:row>452</xdr:row>
      <xdr:rowOff>66675</xdr:rowOff>
    </xdr:from>
    <xdr:to>
      <xdr:col>13</xdr:col>
      <xdr:colOff>133350</xdr:colOff>
      <xdr:row>464</xdr:row>
      <xdr:rowOff>58292</xdr:rowOff>
    </xdr:to>
    <xdr:grpSp>
      <xdr:nvGrpSpPr>
        <xdr:cNvPr id="87" name="그룹 86"/>
        <xdr:cNvGrpSpPr/>
      </xdr:nvGrpSpPr>
      <xdr:grpSpPr>
        <a:xfrm>
          <a:off x="4886325" y="94783275"/>
          <a:ext cx="3505200" cy="2506217"/>
          <a:chOff x="4886325" y="94783275"/>
          <a:chExt cx="3505200" cy="2506217"/>
        </a:xfrm>
      </xdr:grpSpPr>
      <xdr:pic>
        <xdr:nvPicPr>
          <xdr:cNvPr id="79" name="그림 78"/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4886325" y="94783275"/>
            <a:ext cx="3505200" cy="2506217"/>
          </a:xfrm>
          <a:prstGeom prst="rect">
            <a:avLst/>
          </a:prstGeom>
        </xdr:spPr>
      </xdr:pic>
      <xdr:sp macro="" textlink="">
        <xdr:nvSpPr>
          <xdr:cNvPr id="85" name="TextBox 84"/>
          <xdr:cNvSpPr txBox="1"/>
        </xdr:nvSpPr>
        <xdr:spPr>
          <a:xfrm>
            <a:off x="5734050" y="95973900"/>
            <a:ext cx="364202" cy="40280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ko-KR" altLang="en-US" sz="1400" b="1">
                <a:solidFill>
                  <a:srgbClr val="FF0000"/>
                </a:solidFill>
                <a:latin typeface="맑은 고딕" panose="020B0503020000020004" pitchFamily="50" charset="-127"/>
                <a:ea typeface="맑은 고딕" panose="020B0503020000020004" pitchFamily="50" charset="-127"/>
              </a:rPr>
              <a:t>③</a:t>
            </a:r>
            <a:endParaRPr lang="ko-KR" altLang="en-US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114301</xdr:colOff>
      <xdr:row>468</xdr:row>
      <xdr:rowOff>66676</xdr:rowOff>
    </xdr:from>
    <xdr:to>
      <xdr:col>8</xdr:col>
      <xdr:colOff>628651</xdr:colOff>
      <xdr:row>483</xdr:row>
      <xdr:rowOff>80308</xdr:rowOff>
    </xdr:to>
    <xdr:pic>
      <xdr:nvPicPr>
        <xdr:cNvPr id="88" name="그림 8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28676" y="98136076"/>
          <a:ext cx="4629150" cy="3156882"/>
        </a:xfrm>
        <a:prstGeom prst="rect">
          <a:avLst/>
        </a:prstGeom>
      </xdr:spPr>
    </xdr:pic>
    <xdr:clientData/>
  </xdr:twoCellAnchor>
  <xdr:oneCellAnchor>
    <xdr:from>
      <xdr:col>2</xdr:col>
      <xdr:colOff>76200</xdr:colOff>
      <xdr:row>438</xdr:row>
      <xdr:rowOff>85725</xdr:rowOff>
    </xdr:from>
    <xdr:ext cx="364202" cy="402803"/>
    <xdr:sp macro="" textlink="">
      <xdr:nvSpPr>
        <xdr:cNvPr id="89" name="TextBox 88"/>
        <xdr:cNvSpPr txBox="1"/>
      </xdr:nvSpPr>
      <xdr:spPr>
        <a:xfrm>
          <a:off x="790575" y="91868625"/>
          <a:ext cx="364202" cy="40280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400" b="1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④</a:t>
          </a:r>
          <a:endParaRPr lang="ko-KR" altLang="en-US" sz="1400" b="1">
            <a:solidFill>
              <a:srgbClr val="FF0000"/>
            </a:solidFill>
          </a:endParaRP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95250</xdr:colOff>
      <xdr:row>16</xdr:row>
      <xdr:rowOff>47625</xdr:rowOff>
    </xdr:from>
    <xdr:to>
      <xdr:col>11</xdr:col>
      <xdr:colOff>219075</xdr:colOff>
      <xdr:row>22</xdr:row>
      <xdr:rowOff>180975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0" y="3609975"/>
          <a:ext cx="5600700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171450</xdr:colOff>
      <xdr:row>30</xdr:row>
      <xdr:rowOff>95250</xdr:rowOff>
    </xdr:from>
    <xdr:to>
      <xdr:col>10</xdr:col>
      <xdr:colOff>238125</xdr:colOff>
      <xdr:row>42</xdr:row>
      <xdr:rowOff>95250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6591300"/>
          <a:ext cx="4857750" cy="251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</xdr:colOff>
      <xdr:row>75</xdr:row>
      <xdr:rowOff>171450</xdr:rowOff>
    </xdr:from>
    <xdr:to>
      <xdr:col>11</xdr:col>
      <xdr:colOff>295275</xdr:colOff>
      <xdr:row>85</xdr:row>
      <xdr:rowOff>66425</xdr:rowOff>
    </xdr:to>
    <xdr:pic>
      <xdr:nvPicPr>
        <xdr:cNvPr id="4" name="그림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275" y="16097250"/>
          <a:ext cx="5362575" cy="1990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47625</xdr:colOff>
      <xdr:row>66</xdr:row>
      <xdr:rowOff>47625</xdr:rowOff>
    </xdr:from>
    <xdr:to>
      <xdr:col>9</xdr:col>
      <xdr:colOff>57150</xdr:colOff>
      <xdr:row>72</xdr:row>
      <xdr:rowOff>201168</xdr:rowOff>
    </xdr:to>
    <xdr:pic>
      <xdr:nvPicPr>
        <xdr:cNvPr id="6" name="그림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33775" y="13877925"/>
          <a:ext cx="1533525" cy="14108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123825</xdr:colOff>
      <xdr:row>104</xdr:row>
      <xdr:rowOff>47625</xdr:rowOff>
    </xdr:from>
    <xdr:to>
      <xdr:col>9</xdr:col>
      <xdr:colOff>657225</xdr:colOff>
      <xdr:row>107</xdr:row>
      <xdr:rowOff>194457</xdr:rowOff>
    </xdr:to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9975" y="20393025"/>
          <a:ext cx="2057400" cy="775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28575</xdr:colOff>
      <xdr:row>111</xdr:row>
      <xdr:rowOff>47625</xdr:rowOff>
    </xdr:from>
    <xdr:to>
      <xdr:col>11</xdr:col>
      <xdr:colOff>552450</xdr:colOff>
      <xdr:row>114</xdr:row>
      <xdr:rowOff>133350</xdr:rowOff>
    </xdr:to>
    <xdr:pic>
      <xdr:nvPicPr>
        <xdr:cNvPr id="10" name="그림 9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21859875"/>
          <a:ext cx="56007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190500</xdr:rowOff>
    </xdr:from>
    <xdr:to>
      <xdr:col>11</xdr:col>
      <xdr:colOff>581025</xdr:colOff>
      <xdr:row>118</xdr:row>
      <xdr:rowOff>47625</xdr:rowOff>
    </xdr:to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22631400"/>
          <a:ext cx="5562600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</xdr:colOff>
      <xdr:row>176</xdr:row>
      <xdr:rowOff>104775</xdr:rowOff>
    </xdr:from>
    <xdr:to>
      <xdr:col>13</xdr:col>
      <xdr:colOff>609600</xdr:colOff>
      <xdr:row>180</xdr:row>
      <xdr:rowOff>64101</xdr:rowOff>
    </xdr:to>
    <xdr:pic>
      <xdr:nvPicPr>
        <xdr:cNvPr id="14" name="그림 13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26974800"/>
          <a:ext cx="7781925" cy="797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47626</xdr:colOff>
      <xdr:row>184</xdr:row>
      <xdr:rowOff>76200</xdr:rowOff>
    </xdr:from>
    <xdr:to>
      <xdr:col>10</xdr:col>
      <xdr:colOff>66676</xdr:colOff>
      <xdr:row>200</xdr:row>
      <xdr:rowOff>7481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1" y="28622625"/>
          <a:ext cx="5143500" cy="32840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28575</xdr:colOff>
      <xdr:row>200</xdr:row>
      <xdr:rowOff>114300</xdr:rowOff>
    </xdr:from>
    <xdr:to>
      <xdr:col>9</xdr:col>
      <xdr:colOff>447675</xdr:colOff>
      <xdr:row>220</xdr:row>
      <xdr:rowOff>25919</xdr:rowOff>
    </xdr:to>
    <xdr:pic>
      <xdr:nvPicPr>
        <xdr:cNvPr id="16" name="그림 15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" y="32013525"/>
          <a:ext cx="4857750" cy="41026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123825</xdr:colOff>
      <xdr:row>184</xdr:row>
      <xdr:rowOff>85725</xdr:rowOff>
    </xdr:from>
    <xdr:to>
      <xdr:col>13</xdr:col>
      <xdr:colOff>646642</xdr:colOff>
      <xdr:row>196</xdr:row>
      <xdr:rowOff>95250</xdr:rowOff>
    </xdr:to>
    <xdr:pic>
      <xdr:nvPicPr>
        <xdr:cNvPr id="18" name="그림 17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00" y="28632150"/>
          <a:ext cx="2580217" cy="2524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199</xdr:row>
      <xdr:rowOff>19050</xdr:rowOff>
    </xdr:from>
    <xdr:to>
      <xdr:col>17</xdr:col>
      <xdr:colOff>638175</xdr:colOff>
      <xdr:row>208</xdr:row>
      <xdr:rowOff>85725</xdr:rowOff>
    </xdr:to>
    <xdr:pic>
      <xdr:nvPicPr>
        <xdr:cNvPr id="20" name="그림 1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9775" y="31708725"/>
          <a:ext cx="5438775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609600</xdr:colOff>
      <xdr:row>88</xdr:row>
      <xdr:rowOff>190500</xdr:rowOff>
    </xdr:from>
    <xdr:to>
      <xdr:col>24</xdr:col>
      <xdr:colOff>161925</xdr:colOff>
      <xdr:row>105</xdr:row>
      <xdr:rowOff>38100</xdr:rowOff>
    </xdr:to>
    <xdr:pic>
      <xdr:nvPicPr>
        <xdr:cNvPr id="17" name="그림 16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575" y="18649950"/>
          <a:ext cx="6410325" cy="3438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123</xdr:row>
      <xdr:rowOff>0</xdr:rowOff>
    </xdr:from>
    <xdr:to>
      <xdr:col>11</xdr:col>
      <xdr:colOff>457200</xdr:colOff>
      <xdr:row>132</xdr:row>
      <xdr:rowOff>161925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25822275"/>
          <a:ext cx="5534025" cy="204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342900</xdr:colOff>
      <xdr:row>135</xdr:row>
      <xdr:rowOff>47625</xdr:rowOff>
    </xdr:from>
    <xdr:to>
      <xdr:col>12</xdr:col>
      <xdr:colOff>28575</xdr:colOff>
      <xdr:row>144</xdr:row>
      <xdr:rowOff>28575</xdr:rowOff>
    </xdr:to>
    <xdr:pic>
      <xdr:nvPicPr>
        <xdr:cNvPr id="22" name="그림 21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8384500"/>
          <a:ext cx="584835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145</xdr:row>
      <xdr:rowOff>133350</xdr:rowOff>
    </xdr:from>
    <xdr:to>
      <xdr:col>12</xdr:col>
      <xdr:colOff>552450</xdr:colOff>
      <xdr:row>165</xdr:row>
      <xdr:rowOff>142875</xdr:rowOff>
    </xdr:to>
    <xdr:pic>
      <xdr:nvPicPr>
        <xdr:cNvPr id="24" name="그림 23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" y="30565725"/>
          <a:ext cx="7191375" cy="420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57151</xdr:colOff>
      <xdr:row>14</xdr:row>
      <xdr:rowOff>38101</xdr:rowOff>
    </xdr:from>
    <xdr:to>
      <xdr:col>12</xdr:col>
      <xdr:colOff>476251</xdr:colOff>
      <xdr:row>27</xdr:row>
      <xdr:rowOff>43483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1" y="2971801"/>
          <a:ext cx="7277100" cy="2729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47625</xdr:colOff>
      <xdr:row>11</xdr:row>
      <xdr:rowOff>76200</xdr:rowOff>
    </xdr:from>
    <xdr:to>
      <xdr:col>3</xdr:col>
      <xdr:colOff>5057775</xdr:colOff>
      <xdr:row>33</xdr:row>
      <xdr:rowOff>66675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9225" y="2590800"/>
          <a:ext cx="5695950" cy="460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5324476</xdr:colOff>
      <xdr:row>10</xdr:row>
      <xdr:rowOff>171450</xdr:rowOff>
    </xdr:from>
    <xdr:to>
      <xdr:col>10</xdr:col>
      <xdr:colOff>85726</xdr:colOff>
      <xdr:row>23</xdr:row>
      <xdr:rowOff>18631</xdr:rowOff>
    </xdr:to>
    <xdr:pic>
      <xdr:nvPicPr>
        <xdr:cNvPr id="3" name="그림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1876" y="2476500"/>
          <a:ext cx="6819900" cy="2571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57150</xdr:colOff>
      <xdr:row>7</xdr:row>
      <xdr:rowOff>28575</xdr:rowOff>
    </xdr:from>
    <xdr:to>
      <xdr:col>14</xdr:col>
      <xdr:colOff>9525</xdr:colOff>
      <xdr:row>33</xdr:row>
      <xdr:rowOff>180975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1495425"/>
          <a:ext cx="8181975" cy="560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13</xdr:col>
      <xdr:colOff>304800</xdr:colOff>
      <xdr:row>71</xdr:row>
      <xdr:rowOff>95250</xdr:rowOff>
    </xdr:to>
    <xdr:pic>
      <xdr:nvPicPr>
        <xdr:cNvPr id="4" name="그림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7543800"/>
          <a:ext cx="7848600" cy="742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76</xdr:row>
      <xdr:rowOff>123825</xdr:rowOff>
    </xdr:from>
    <xdr:to>
      <xdr:col>12</xdr:col>
      <xdr:colOff>390525</xdr:colOff>
      <xdr:row>104</xdr:row>
      <xdr:rowOff>200025</xdr:rowOff>
    </xdr:to>
    <xdr:pic>
      <xdr:nvPicPr>
        <xdr:cNvPr id="6" name="그림 5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16049625"/>
          <a:ext cx="7191375" cy="594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142875</xdr:colOff>
      <xdr:row>108</xdr:row>
      <xdr:rowOff>47625</xdr:rowOff>
    </xdr:from>
    <xdr:to>
      <xdr:col>16</xdr:col>
      <xdr:colOff>228600</xdr:colOff>
      <xdr:row>143</xdr:row>
      <xdr:rowOff>142875</xdr:rowOff>
    </xdr:to>
    <xdr:pic>
      <xdr:nvPicPr>
        <xdr:cNvPr id="8" name="그림 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4475" y="22679025"/>
          <a:ext cx="9686925" cy="742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146</xdr:row>
      <xdr:rowOff>0</xdr:rowOff>
    </xdr:from>
    <xdr:to>
      <xdr:col>16</xdr:col>
      <xdr:colOff>238125</xdr:colOff>
      <xdr:row>186</xdr:row>
      <xdr:rowOff>85725</xdr:rowOff>
    </xdr:to>
    <xdr:pic>
      <xdr:nvPicPr>
        <xdr:cNvPr id="10" name="그림 9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30594300"/>
          <a:ext cx="9839325" cy="846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192</xdr:row>
      <xdr:rowOff>0</xdr:rowOff>
    </xdr:from>
    <xdr:to>
      <xdr:col>7</xdr:col>
      <xdr:colOff>352425</xdr:colOff>
      <xdr:row>227</xdr:row>
      <xdr:rowOff>19050</xdr:rowOff>
    </xdr:to>
    <xdr:pic>
      <xdr:nvPicPr>
        <xdr:cNvPr id="12" name="그림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40233600"/>
          <a:ext cx="3781425" cy="735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230</xdr:row>
      <xdr:rowOff>57150</xdr:rowOff>
    </xdr:from>
    <xdr:to>
      <xdr:col>9</xdr:col>
      <xdr:colOff>552450</xdr:colOff>
      <xdr:row>248</xdr:row>
      <xdr:rowOff>19050</xdr:rowOff>
    </xdr:to>
    <xdr:pic>
      <xdr:nvPicPr>
        <xdr:cNvPr id="15" name="그림 14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6375" y="48253650"/>
          <a:ext cx="5248275" cy="3733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229</xdr:row>
      <xdr:rowOff>0</xdr:rowOff>
    </xdr:from>
    <xdr:to>
      <xdr:col>18</xdr:col>
      <xdr:colOff>504825</xdr:colOff>
      <xdr:row>250</xdr:row>
      <xdr:rowOff>152400</xdr:rowOff>
    </xdr:to>
    <xdr:pic>
      <xdr:nvPicPr>
        <xdr:cNvPr id="17" name="그림 16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47986950"/>
          <a:ext cx="5991225" cy="455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253</xdr:row>
      <xdr:rowOff>200025</xdr:rowOff>
    </xdr:from>
    <xdr:to>
      <xdr:col>9</xdr:col>
      <xdr:colOff>238125</xdr:colOff>
      <xdr:row>290</xdr:row>
      <xdr:rowOff>152400</xdr:rowOff>
    </xdr:to>
    <xdr:pic>
      <xdr:nvPicPr>
        <xdr:cNvPr id="19" name="그림 1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7400" y="53216175"/>
          <a:ext cx="4352925" cy="7705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293</xdr:row>
      <xdr:rowOff>0</xdr:rowOff>
    </xdr:from>
    <xdr:to>
      <xdr:col>13</xdr:col>
      <xdr:colOff>57150</xdr:colOff>
      <xdr:row>321</xdr:row>
      <xdr:rowOff>47625</xdr:rowOff>
    </xdr:to>
    <xdr:pic>
      <xdr:nvPicPr>
        <xdr:cNvPr id="21" name="그림 2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61398150"/>
          <a:ext cx="7600950" cy="5915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323</xdr:row>
      <xdr:rowOff>114300</xdr:rowOff>
    </xdr:from>
    <xdr:to>
      <xdr:col>10</xdr:col>
      <xdr:colOff>533400</xdr:colOff>
      <xdr:row>345</xdr:row>
      <xdr:rowOff>85725</xdr:rowOff>
    </xdr:to>
    <xdr:pic>
      <xdr:nvPicPr>
        <xdr:cNvPr id="23" name="그림 22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67798950"/>
          <a:ext cx="5962650" cy="4581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8</xdr:col>
      <xdr:colOff>495300</xdr:colOff>
      <xdr:row>370</xdr:row>
      <xdr:rowOff>200025</xdr:rowOff>
    </xdr:to>
    <xdr:pic>
      <xdr:nvPicPr>
        <xdr:cNvPr id="25" name="그림 2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72923400"/>
          <a:ext cx="4610100" cy="481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85725</xdr:colOff>
      <xdr:row>374</xdr:row>
      <xdr:rowOff>95250</xdr:rowOff>
    </xdr:from>
    <xdr:to>
      <xdr:col>22</xdr:col>
      <xdr:colOff>47625</xdr:colOff>
      <xdr:row>397</xdr:row>
      <xdr:rowOff>200025</xdr:rowOff>
    </xdr:to>
    <xdr:pic>
      <xdr:nvPicPr>
        <xdr:cNvPr id="27" name="그림 26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9525" y="78466950"/>
          <a:ext cx="7505700" cy="492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374</xdr:row>
      <xdr:rowOff>85725</xdr:rowOff>
    </xdr:from>
    <xdr:to>
      <xdr:col>10</xdr:col>
      <xdr:colOff>361950</xdr:colOff>
      <xdr:row>395</xdr:row>
      <xdr:rowOff>104775</xdr:rowOff>
    </xdr:to>
    <xdr:pic>
      <xdr:nvPicPr>
        <xdr:cNvPr id="29" name="그림 28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78457425"/>
          <a:ext cx="5772150" cy="441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399</xdr:row>
      <xdr:rowOff>114300</xdr:rowOff>
    </xdr:from>
    <xdr:to>
      <xdr:col>10</xdr:col>
      <xdr:colOff>361950</xdr:colOff>
      <xdr:row>420</xdr:row>
      <xdr:rowOff>142875</xdr:rowOff>
    </xdr:to>
    <xdr:pic>
      <xdr:nvPicPr>
        <xdr:cNvPr id="31" name="그림 30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275" y="83724750"/>
          <a:ext cx="5781675" cy="442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" Type="http://schemas.openxmlformats.org/officeDocument/2006/relationships/vmlDrawing" Target="../drawings/vmlDrawing1.vml"/><Relationship Id="rId21" Type="http://schemas.openxmlformats.org/officeDocument/2006/relationships/image" Target="../media/image9.emf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0" Type="http://schemas.openxmlformats.org/officeDocument/2006/relationships/oleObject" Target="../embeddings/oleObject9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ArvidJoung/VHDL_work" TargetMode="External"/><Relationship Id="rId1" Type="http://schemas.openxmlformats.org/officeDocument/2006/relationships/hyperlink" Target="mailto:gun.joung@gmail.com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3" Type="http://schemas.openxmlformats.org/officeDocument/2006/relationships/vmlDrawing" Target="../drawings/vmlDrawing2.vml"/><Relationship Id="rId7" Type="http://schemas.openxmlformats.org/officeDocument/2006/relationships/image" Target="../media/image12.emf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12.bin"/><Relationship Id="rId5" Type="http://schemas.openxmlformats.org/officeDocument/2006/relationships/image" Target="../media/image11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F180"/>
  <sheetViews>
    <sheetView topLeftCell="A103" zoomScaleNormal="100" workbookViewId="0">
      <selection activeCell="M163" sqref="M163:N163"/>
    </sheetView>
  </sheetViews>
  <sheetFormatPr defaultRowHeight="16.5" x14ac:dyDescent="0.3"/>
  <cols>
    <col min="1" max="1" width="2.25" customWidth="1"/>
    <col min="2" max="2" width="2.875" style="3" customWidth="1"/>
    <col min="3" max="3" width="2.875" customWidth="1"/>
    <col min="4" max="6" width="4.375" customWidth="1"/>
    <col min="10" max="10" width="2.75" customWidth="1"/>
    <col min="13" max="13" width="10.5" customWidth="1"/>
    <col min="14" max="14" width="5.5" customWidth="1"/>
    <col min="15" max="15" width="4.5" customWidth="1"/>
    <col min="16" max="16" width="3.75" customWidth="1"/>
  </cols>
  <sheetData>
    <row r="1" spans="2:4" x14ac:dyDescent="0.3">
      <c r="B1" s="3" t="s">
        <v>202</v>
      </c>
    </row>
    <row r="3" spans="2:4" x14ac:dyDescent="0.3">
      <c r="B3" s="3" t="s">
        <v>203</v>
      </c>
    </row>
    <row r="4" spans="2:4" x14ac:dyDescent="0.3">
      <c r="C4" t="s">
        <v>232</v>
      </c>
    </row>
    <row r="5" spans="2:4" x14ac:dyDescent="0.3">
      <c r="D5" t="s">
        <v>204</v>
      </c>
    </row>
    <row r="6" spans="2:4" x14ac:dyDescent="0.3">
      <c r="D6" t="s">
        <v>205</v>
      </c>
    </row>
    <row r="8" spans="2:4" x14ac:dyDescent="0.3">
      <c r="C8" t="s">
        <v>233</v>
      </c>
    </row>
    <row r="9" spans="2:4" x14ac:dyDescent="0.3">
      <c r="D9" t="s">
        <v>204</v>
      </c>
    </row>
    <row r="10" spans="2:4" x14ac:dyDescent="0.3">
      <c r="D10" t="s">
        <v>205</v>
      </c>
    </row>
    <row r="11" spans="2:4" x14ac:dyDescent="0.3">
      <c r="D11" t="s">
        <v>227</v>
      </c>
    </row>
    <row r="12" spans="2:4" x14ac:dyDescent="0.3">
      <c r="D12" t="s">
        <v>228</v>
      </c>
    </row>
    <row r="13" spans="2:4" x14ac:dyDescent="0.3">
      <c r="D13" t="s">
        <v>229</v>
      </c>
    </row>
    <row r="14" spans="2:4" x14ac:dyDescent="0.3">
      <c r="D14" t="s">
        <v>230</v>
      </c>
    </row>
    <row r="15" spans="2:4" x14ac:dyDescent="0.3">
      <c r="D15" t="s">
        <v>231</v>
      </c>
    </row>
    <row r="29" spans="3:4" x14ac:dyDescent="0.3">
      <c r="C29" t="s">
        <v>234</v>
      </c>
    </row>
    <row r="30" spans="3:4" x14ac:dyDescent="0.3">
      <c r="D30" t="s">
        <v>206</v>
      </c>
    </row>
    <row r="31" spans="3:4" x14ac:dyDescent="0.3">
      <c r="D31" t="s">
        <v>207</v>
      </c>
    </row>
    <row r="32" spans="3:4" x14ac:dyDescent="0.3">
      <c r="D32" t="s">
        <v>208</v>
      </c>
    </row>
    <row r="46" spans="2:3" x14ac:dyDescent="0.3">
      <c r="B46" s="3" t="s">
        <v>209</v>
      </c>
    </row>
    <row r="47" spans="2:3" x14ac:dyDescent="0.3">
      <c r="C47" t="s">
        <v>235</v>
      </c>
    </row>
    <row r="48" spans="2:3" x14ac:dyDescent="0.3">
      <c r="C48" t="s">
        <v>236</v>
      </c>
    </row>
    <row r="49" spans="3:4" x14ac:dyDescent="0.3">
      <c r="C49" t="s">
        <v>212</v>
      </c>
    </row>
    <row r="51" spans="3:4" x14ac:dyDescent="0.3">
      <c r="D51" t="s">
        <v>210</v>
      </c>
    </row>
    <row r="52" spans="3:4" x14ac:dyDescent="0.3">
      <c r="D52" t="s">
        <v>211</v>
      </c>
    </row>
    <row r="68" spans="4:5" x14ac:dyDescent="0.3">
      <c r="D68" t="s">
        <v>213</v>
      </c>
    </row>
    <row r="69" spans="4:5" x14ac:dyDescent="0.3">
      <c r="E69" t="s">
        <v>214</v>
      </c>
    </row>
    <row r="70" spans="4:5" x14ac:dyDescent="0.3">
      <c r="E70" t="s">
        <v>215</v>
      </c>
    </row>
    <row r="85" spans="2:5" x14ac:dyDescent="0.3">
      <c r="D85" s="3" t="s">
        <v>269</v>
      </c>
    </row>
    <row r="86" spans="2:5" x14ac:dyDescent="0.3">
      <c r="D86" s="3"/>
      <c r="E86" t="s">
        <v>270</v>
      </c>
    </row>
    <row r="87" spans="2:5" x14ac:dyDescent="0.3">
      <c r="D87" s="3"/>
      <c r="E87" t="s">
        <v>271</v>
      </c>
    </row>
    <row r="88" spans="2:5" x14ac:dyDescent="0.3">
      <c r="D88" s="3"/>
      <c r="E88" t="s">
        <v>272</v>
      </c>
    </row>
    <row r="91" spans="2:5" x14ac:dyDescent="0.3">
      <c r="B91" s="3" t="s">
        <v>221</v>
      </c>
    </row>
    <row r="92" spans="2:5" x14ac:dyDescent="0.3">
      <c r="C92" s="4" t="s">
        <v>216</v>
      </c>
    </row>
    <row r="93" spans="2:5" x14ac:dyDescent="0.3">
      <c r="C93" s="3"/>
      <c r="D93" t="s">
        <v>217</v>
      </c>
    </row>
    <row r="94" spans="2:5" x14ac:dyDescent="0.3">
      <c r="C94" s="3"/>
      <c r="D94" t="s">
        <v>218</v>
      </c>
    </row>
    <row r="95" spans="2:5" x14ac:dyDescent="0.3">
      <c r="C95" s="3"/>
      <c r="D95" t="s">
        <v>237</v>
      </c>
    </row>
    <row r="96" spans="2:5" x14ac:dyDescent="0.3">
      <c r="C96" s="3"/>
      <c r="D96" t="s">
        <v>238</v>
      </c>
    </row>
    <row r="97" spans="3:6" x14ac:dyDescent="0.3">
      <c r="C97" s="3"/>
      <c r="E97" s="5" t="s">
        <v>219</v>
      </c>
    </row>
    <row r="98" spans="3:6" x14ac:dyDescent="0.3">
      <c r="C98" s="3"/>
      <c r="E98" s="5"/>
      <c r="F98" t="s">
        <v>241</v>
      </c>
    </row>
    <row r="99" spans="3:6" x14ac:dyDescent="0.3">
      <c r="C99" s="3"/>
      <c r="E99" s="5" t="s">
        <v>239</v>
      </c>
    </row>
    <row r="100" spans="3:6" x14ac:dyDescent="0.3">
      <c r="C100" s="3"/>
      <c r="F100" t="s">
        <v>240</v>
      </c>
    </row>
    <row r="101" spans="3:6" x14ac:dyDescent="0.3">
      <c r="C101" s="3"/>
      <c r="E101" s="5" t="s">
        <v>220</v>
      </c>
    </row>
    <row r="103" spans="3:6" x14ac:dyDescent="0.3">
      <c r="C103" t="s">
        <v>222</v>
      </c>
    </row>
    <row r="104" spans="3:6" x14ac:dyDescent="0.3">
      <c r="D104" s="5" t="s">
        <v>242</v>
      </c>
    </row>
    <row r="105" spans="3:6" x14ac:dyDescent="0.3">
      <c r="E105" t="s">
        <v>245</v>
      </c>
    </row>
    <row r="106" spans="3:6" x14ac:dyDescent="0.3">
      <c r="E106" t="s">
        <v>223</v>
      </c>
    </row>
    <row r="107" spans="3:6" x14ac:dyDescent="0.3">
      <c r="D107" s="5" t="s">
        <v>244</v>
      </c>
    </row>
    <row r="108" spans="3:6" x14ac:dyDescent="0.3">
      <c r="E108" t="s">
        <v>243</v>
      </c>
    </row>
    <row r="109" spans="3:6" x14ac:dyDescent="0.3">
      <c r="E109" t="s">
        <v>224</v>
      </c>
    </row>
    <row r="110" spans="3:6" x14ac:dyDescent="0.3">
      <c r="D110" s="23" t="s">
        <v>246</v>
      </c>
    </row>
    <row r="111" spans="3:6" x14ac:dyDescent="0.3">
      <c r="D111" t="s">
        <v>247</v>
      </c>
    </row>
    <row r="112" spans="3:6" x14ac:dyDescent="0.3">
      <c r="D112" t="s">
        <v>248</v>
      </c>
    </row>
    <row r="124" spans="2:3" x14ac:dyDescent="0.3">
      <c r="B124" s="3" t="s">
        <v>225</v>
      </c>
    </row>
    <row r="125" spans="2:3" x14ac:dyDescent="0.3">
      <c r="C125" t="s">
        <v>226</v>
      </c>
    </row>
    <row r="136" spans="2:4" x14ac:dyDescent="0.3">
      <c r="B136" s="3" t="s">
        <v>249</v>
      </c>
    </row>
    <row r="137" spans="2:4" x14ac:dyDescent="0.3">
      <c r="C137" t="s">
        <v>250</v>
      </c>
    </row>
    <row r="138" spans="2:4" x14ac:dyDescent="0.3">
      <c r="C138" t="s">
        <v>252</v>
      </c>
    </row>
    <row r="139" spans="2:4" x14ac:dyDescent="0.3">
      <c r="D139" t="s">
        <v>251</v>
      </c>
    </row>
    <row r="153" spans="3:4" x14ac:dyDescent="0.3">
      <c r="D153" s="23" t="s">
        <v>253</v>
      </c>
    </row>
    <row r="154" spans="3:4" x14ac:dyDescent="0.3">
      <c r="D154" s="23"/>
    </row>
    <row r="155" spans="3:4" x14ac:dyDescent="0.3">
      <c r="C155" t="s">
        <v>257</v>
      </c>
    </row>
    <row r="156" spans="3:4" x14ac:dyDescent="0.3">
      <c r="D156" t="s">
        <v>254</v>
      </c>
    </row>
    <row r="157" spans="3:4" x14ac:dyDescent="0.3">
      <c r="D157" t="s">
        <v>255</v>
      </c>
    </row>
    <row r="158" spans="3:4" x14ac:dyDescent="0.3">
      <c r="D158" t="s">
        <v>256</v>
      </c>
    </row>
    <row r="160" spans="3:4" x14ac:dyDescent="0.3">
      <c r="D160" s="24" t="s">
        <v>259</v>
      </c>
    </row>
    <row r="162" spans="2:5" x14ac:dyDescent="0.3">
      <c r="D162" t="s">
        <v>258</v>
      </c>
    </row>
    <row r="163" spans="2:5" x14ac:dyDescent="0.3">
      <c r="E163" t="s">
        <v>260</v>
      </c>
    </row>
    <row r="164" spans="2:5" x14ac:dyDescent="0.3">
      <c r="E164" t="s">
        <v>261</v>
      </c>
    </row>
    <row r="166" spans="2:5" x14ac:dyDescent="0.3">
      <c r="B166" s="3" t="s">
        <v>262</v>
      </c>
    </row>
    <row r="167" spans="2:5" x14ac:dyDescent="0.3">
      <c r="C167" t="s">
        <v>263</v>
      </c>
    </row>
    <row r="168" spans="2:5" x14ac:dyDescent="0.3">
      <c r="D168" t="s">
        <v>264</v>
      </c>
    </row>
    <row r="169" spans="2:5" x14ac:dyDescent="0.3">
      <c r="D169" t="s">
        <v>265</v>
      </c>
    </row>
    <row r="178" spans="3:4" x14ac:dyDescent="0.3">
      <c r="C178" t="s">
        <v>266</v>
      </c>
    </row>
    <row r="179" spans="3:4" x14ac:dyDescent="0.3">
      <c r="D179" s="5" t="s">
        <v>267</v>
      </c>
    </row>
    <row r="180" spans="3:4" x14ac:dyDescent="0.3">
      <c r="D180" s="5" t="s">
        <v>268</v>
      </c>
    </row>
  </sheetData>
  <phoneticPr fontId="1" type="noConversion"/>
  <pageMargins left="0.19685039370078741" right="0.19685039370078741" top="0.74803149606299213" bottom="0.35433070866141736" header="0" footer="0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1" shapeId="1027" r:id="rId4">
          <objectPr defaultSize="0" autoPict="0" r:id="rId5">
            <anchor moveWithCells="1">
              <from>
                <xdr:col>3</xdr:col>
                <xdr:colOff>57150</xdr:colOff>
                <xdr:row>52</xdr:row>
                <xdr:rowOff>76200</xdr:rowOff>
              </from>
              <to>
                <xdr:col>8</xdr:col>
                <xdr:colOff>247650</xdr:colOff>
                <xdr:row>65</xdr:row>
                <xdr:rowOff>200025</xdr:rowOff>
              </to>
            </anchor>
          </objectPr>
        </oleObject>
      </mc:Choice>
      <mc:Fallback>
        <oleObject progId="Visio.Drawing.11" shapeId="1027" r:id="rId4"/>
      </mc:Fallback>
    </mc:AlternateContent>
    <mc:AlternateContent xmlns:mc="http://schemas.openxmlformats.org/markup-compatibility/2006">
      <mc:Choice Requires="x14">
        <oleObject progId="Visio.Drawing.11" shapeId="1029" r:id="rId6">
          <objectPr defaultSize="0" autoPict="0" r:id="rId7">
            <anchor moveWithCells="1">
              <from>
                <xdr:col>2</xdr:col>
                <xdr:colOff>66675</xdr:colOff>
                <xdr:row>125</xdr:row>
                <xdr:rowOff>57150</xdr:rowOff>
              </from>
              <to>
                <xdr:col>13</xdr:col>
                <xdr:colOff>304800</xdr:colOff>
                <xdr:row>130</xdr:row>
                <xdr:rowOff>95250</xdr:rowOff>
              </to>
            </anchor>
          </objectPr>
        </oleObject>
      </mc:Choice>
      <mc:Fallback>
        <oleObject progId="Visio.Drawing.11" shapeId="1029" r:id="rId6"/>
      </mc:Fallback>
    </mc:AlternateContent>
    <mc:AlternateContent xmlns:mc="http://schemas.openxmlformats.org/markup-compatibility/2006">
      <mc:Choice Requires="x14">
        <oleObject progId="Visio.Drawing.11" shapeId="1030" r:id="rId8">
          <objectPr defaultSize="0" autoPict="0" r:id="rId9">
            <anchor moveWithCells="1">
              <from>
                <xdr:col>3</xdr:col>
                <xdr:colOff>57150</xdr:colOff>
                <xdr:row>32</xdr:row>
                <xdr:rowOff>85725</xdr:rowOff>
              </from>
              <to>
                <xdr:col>8</xdr:col>
                <xdr:colOff>428625</xdr:colOff>
                <xdr:row>44</xdr:row>
                <xdr:rowOff>76200</xdr:rowOff>
              </to>
            </anchor>
          </objectPr>
        </oleObject>
      </mc:Choice>
      <mc:Fallback>
        <oleObject progId="Visio.Drawing.11" shapeId="1030" r:id="rId8"/>
      </mc:Fallback>
    </mc:AlternateContent>
    <mc:AlternateContent xmlns:mc="http://schemas.openxmlformats.org/markup-compatibility/2006">
      <mc:Choice Requires="x14">
        <oleObject progId="Visio.Drawing.11" shapeId="1032" r:id="rId10">
          <objectPr defaultSize="0" autoPict="0" r:id="rId11">
            <anchor moveWithCells="1">
              <from>
                <xdr:col>3</xdr:col>
                <xdr:colOff>47625</xdr:colOff>
                <xdr:row>15</xdr:row>
                <xdr:rowOff>38100</xdr:rowOff>
              </from>
              <to>
                <xdr:col>7</xdr:col>
                <xdr:colOff>333375</xdr:colOff>
                <xdr:row>26</xdr:row>
                <xdr:rowOff>142875</xdr:rowOff>
              </to>
            </anchor>
          </objectPr>
        </oleObject>
      </mc:Choice>
      <mc:Fallback>
        <oleObject progId="Visio.Drawing.11" shapeId="1032" r:id="rId10"/>
      </mc:Fallback>
    </mc:AlternateContent>
    <mc:AlternateContent xmlns:mc="http://schemas.openxmlformats.org/markup-compatibility/2006">
      <mc:Choice Requires="x14">
        <oleObject progId="Visio.Drawing.11" shapeId="1033" r:id="rId12">
          <objectPr defaultSize="0" autoPict="0" r:id="rId13">
            <anchor moveWithCells="1">
              <from>
                <xdr:col>4</xdr:col>
                <xdr:colOff>66675</xdr:colOff>
                <xdr:row>70</xdr:row>
                <xdr:rowOff>76200</xdr:rowOff>
              </from>
              <to>
                <xdr:col>10</xdr:col>
                <xdr:colOff>390525</xdr:colOff>
                <xdr:row>82</xdr:row>
                <xdr:rowOff>66675</xdr:rowOff>
              </to>
            </anchor>
          </objectPr>
        </oleObject>
      </mc:Choice>
      <mc:Fallback>
        <oleObject progId="Visio.Drawing.11" shapeId="1033" r:id="rId12"/>
      </mc:Fallback>
    </mc:AlternateContent>
    <mc:AlternateContent xmlns:mc="http://schemas.openxmlformats.org/markup-compatibility/2006">
      <mc:Choice Requires="x14">
        <oleObject progId="Visio.Drawing.11" shapeId="1034" r:id="rId14">
          <objectPr defaultSize="0" autoPict="0" r:id="rId15">
            <anchor moveWithCells="1">
              <from>
                <xdr:col>4</xdr:col>
                <xdr:colOff>47625</xdr:colOff>
                <xdr:row>112</xdr:row>
                <xdr:rowOff>57150</xdr:rowOff>
              </from>
              <to>
                <xdr:col>10</xdr:col>
                <xdr:colOff>314325</xdr:colOff>
                <xdr:row>120</xdr:row>
                <xdr:rowOff>133350</xdr:rowOff>
              </to>
            </anchor>
          </objectPr>
        </oleObject>
      </mc:Choice>
      <mc:Fallback>
        <oleObject progId="Visio.Drawing.11" shapeId="1034" r:id="rId14"/>
      </mc:Fallback>
    </mc:AlternateContent>
    <mc:AlternateContent xmlns:mc="http://schemas.openxmlformats.org/markup-compatibility/2006">
      <mc:Choice Requires="x14">
        <oleObject progId="Visio.Drawing.11" shapeId="1035" r:id="rId16">
          <objectPr defaultSize="0" autoPict="0" r:id="rId17">
            <anchor moveWithCells="1">
              <from>
                <xdr:col>3</xdr:col>
                <xdr:colOff>57150</xdr:colOff>
                <xdr:row>142</xdr:row>
                <xdr:rowOff>133350</xdr:rowOff>
              </from>
              <to>
                <xdr:col>7</xdr:col>
                <xdr:colOff>457200</xdr:colOff>
                <xdr:row>151</xdr:row>
                <xdr:rowOff>9525</xdr:rowOff>
              </to>
            </anchor>
          </objectPr>
        </oleObject>
      </mc:Choice>
      <mc:Fallback>
        <oleObject progId="Visio.Drawing.11" shapeId="1035" r:id="rId16"/>
      </mc:Fallback>
    </mc:AlternateContent>
    <mc:AlternateContent xmlns:mc="http://schemas.openxmlformats.org/markup-compatibility/2006">
      <mc:Choice Requires="x14">
        <oleObject progId="Visio.Drawing.11" shapeId="1036" r:id="rId18">
          <objectPr defaultSize="0" autoPict="0" r:id="rId19">
            <anchor moveWithCells="1">
              <from>
                <xdr:col>7</xdr:col>
                <xdr:colOff>152400</xdr:colOff>
                <xdr:row>138</xdr:row>
                <xdr:rowOff>47625</xdr:rowOff>
              </from>
              <to>
                <xdr:col>11</xdr:col>
                <xdr:colOff>676275</xdr:colOff>
                <xdr:row>141</xdr:row>
                <xdr:rowOff>171450</xdr:rowOff>
              </to>
            </anchor>
          </objectPr>
        </oleObject>
      </mc:Choice>
      <mc:Fallback>
        <oleObject progId="Visio.Drawing.11" shapeId="1036" r:id="rId18"/>
      </mc:Fallback>
    </mc:AlternateContent>
    <mc:AlternateContent xmlns:mc="http://schemas.openxmlformats.org/markup-compatibility/2006">
      <mc:Choice Requires="x14">
        <oleObject progId="Visio.Drawing.11" shapeId="1037" r:id="rId20">
          <objectPr defaultSize="0" autoPict="0" r:id="rId21">
            <anchor moveWithCells="1">
              <from>
                <xdr:col>9</xdr:col>
                <xdr:colOff>9525</xdr:colOff>
                <xdr:row>142</xdr:row>
                <xdr:rowOff>142875</xdr:rowOff>
              </from>
              <to>
                <xdr:col>12</xdr:col>
                <xdr:colOff>419100</xdr:colOff>
                <xdr:row>151</xdr:row>
                <xdr:rowOff>28575</xdr:rowOff>
              </to>
            </anchor>
          </objectPr>
        </oleObject>
      </mc:Choice>
      <mc:Fallback>
        <oleObject progId="Visio.Drawing.11" shapeId="1037" r:id="rId20"/>
      </mc:Fallback>
    </mc:AlternateContent>
    <mc:AlternateContent xmlns:mc="http://schemas.openxmlformats.org/markup-compatibility/2006">
      <mc:Choice Requires="x14">
        <oleObject progId="Visio.Drawing.11" shapeId="1038" r:id="rId22">
          <objectPr defaultSize="0" autoPict="0" r:id="rId23">
            <anchor moveWithCells="1">
              <from>
                <xdr:col>3</xdr:col>
                <xdr:colOff>114300</xdr:colOff>
                <xdr:row>169</xdr:row>
                <xdr:rowOff>66675</xdr:rowOff>
              </from>
              <to>
                <xdr:col>8</xdr:col>
                <xdr:colOff>333375</xdr:colOff>
                <xdr:row>175</xdr:row>
                <xdr:rowOff>180975</xdr:rowOff>
              </to>
            </anchor>
          </objectPr>
        </oleObject>
      </mc:Choice>
      <mc:Fallback>
        <oleObject progId="Visio.Drawing.11" shapeId="1038" r:id="rId22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38"/>
  <sheetViews>
    <sheetView view="pageBreakPreview" topLeftCell="B160" zoomScaleNormal="100" zoomScaleSheetLayoutView="100" workbookViewId="0">
      <selection activeCell="S175" sqref="S175"/>
    </sheetView>
  </sheetViews>
  <sheetFormatPr defaultRowHeight="16.5" x14ac:dyDescent="0.3"/>
  <cols>
    <col min="1" max="1" width="4.625" customWidth="1"/>
    <col min="2" max="2" width="4.5" style="3" customWidth="1"/>
    <col min="3" max="3" width="4.375" customWidth="1"/>
    <col min="4" max="4" width="5.25" customWidth="1"/>
    <col min="6" max="6" width="9.75" bestFit="1" customWidth="1"/>
    <col min="7" max="7" width="9.875" bestFit="1" customWidth="1"/>
    <col min="8" max="8" width="11" bestFit="1" customWidth="1"/>
  </cols>
  <sheetData>
    <row r="1" spans="2:22" x14ac:dyDescent="0.3">
      <c r="B1" s="3" t="s">
        <v>1101</v>
      </c>
    </row>
    <row r="3" spans="2:22" x14ac:dyDescent="0.3">
      <c r="B3" s="3" t="s">
        <v>1102</v>
      </c>
    </row>
    <row r="4" spans="2:22" x14ac:dyDescent="0.3">
      <c r="C4" s="33" t="s">
        <v>1081</v>
      </c>
    </row>
    <row r="5" spans="2:22" x14ac:dyDescent="0.3">
      <c r="C5" t="s">
        <v>1082</v>
      </c>
    </row>
    <row r="7" spans="2:22" x14ac:dyDescent="0.3">
      <c r="C7" t="s">
        <v>1083</v>
      </c>
    </row>
    <row r="8" spans="2:22" x14ac:dyDescent="0.3">
      <c r="D8" t="s">
        <v>1084</v>
      </c>
    </row>
    <row r="9" spans="2:22" x14ac:dyDescent="0.3">
      <c r="D9" t="s">
        <v>1085</v>
      </c>
      <c r="Q9" s="68"/>
      <c r="R9" s="68"/>
      <c r="S9" s="68"/>
      <c r="T9" t="s">
        <v>1155</v>
      </c>
      <c r="U9" t="s">
        <v>1164</v>
      </c>
    </row>
    <row r="10" spans="2:22" x14ac:dyDescent="0.3">
      <c r="D10" t="s">
        <v>1086</v>
      </c>
      <c r="Q10" s="66" t="s">
        <v>1126</v>
      </c>
      <c r="R10" t="s">
        <v>1154</v>
      </c>
      <c r="T10">
        <v>3</v>
      </c>
      <c r="U10" s="36">
        <v>100</v>
      </c>
      <c r="V10" s="8" t="s">
        <v>1114</v>
      </c>
    </row>
    <row r="11" spans="2:22" x14ac:dyDescent="0.3">
      <c r="D11" t="s">
        <v>1087</v>
      </c>
      <c r="Q11" s="66"/>
      <c r="R11" t="s">
        <v>1153</v>
      </c>
      <c r="T11">
        <v>4</v>
      </c>
      <c r="U11">
        <v>50</v>
      </c>
      <c r="V11" t="s">
        <v>1165</v>
      </c>
    </row>
    <row r="12" spans="2:22" x14ac:dyDescent="0.3">
      <c r="D12" t="s">
        <v>1088</v>
      </c>
      <c r="Q12" s="66"/>
      <c r="R12" s="67" t="s">
        <v>1149</v>
      </c>
      <c r="S12" t="s">
        <v>1150</v>
      </c>
      <c r="T12">
        <v>3</v>
      </c>
    </row>
    <row r="13" spans="2:22" x14ac:dyDescent="0.3">
      <c r="D13" t="s">
        <v>1089</v>
      </c>
      <c r="Q13" s="66"/>
      <c r="R13" s="67"/>
      <c r="S13" t="s">
        <v>1151</v>
      </c>
    </row>
    <row r="14" spans="2:22" x14ac:dyDescent="0.3">
      <c r="Q14" s="66"/>
      <c r="R14" s="67"/>
      <c r="S14" t="s">
        <v>1152</v>
      </c>
    </row>
    <row r="15" spans="2:22" x14ac:dyDescent="0.3">
      <c r="C15" t="s">
        <v>1090</v>
      </c>
    </row>
    <row r="16" spans="2:22" x14ac:dyDescent="0.3">
      <c r="D16" t="s">
        <v>1091</v>
      </c>
    </row>
    <row r="24" spans="4:5" x14ac:dyDescent="0.3">
      <c r="D24" t="s">
        <v>1095</v>
      </c>
    </row>
    <row r="25" spans="4:5" x14ac:dyDescent="0.3">
      <c r="E25" s="5" t="s">
        <v>1096</v>
      </c>
    </row>
    <row r="26" spans="4:5" x14ac:dyDescent="0.3">
      <c r="D26" t="s">
        <v>1097</v>
      </c>
    </row>
    <row r="27" spans="4:5" x14ac:dyDescent="0.3">
      <c r="E27" s="5" t="s">
        <v>1098</v>
      </c>
    </row>
    <row r="28" spans="4:5" x14ac:dyDescent="0.3">
      <c r="D28" t="s">
        <v>1099</v>
      </c>
    </row>
    <row r="29" spans="4:5" x14ac:dyDescent="0.3">
      <c r="E29" s="5" t="s">
        <v>1100</v>
      </c>
    </row>
    <row r="30" spans="4:5" x14ac:dyDescent="0.3">
      <c r="D30" t="s">
        <v>1092</v>
      </c>
    </row>
    <row r="51" spans="2:8" x14ac:dyDescent="0.3">
      <c r="B51" s="3" t="s">
        <v>1103</v>
      </c>
    </row>
    <row r="52" spans="2:8" x14ac:dyDescent="0.3">
      <c r="C52" t="s">
        <v>1106</v>
      </c>
    </row>
    <row r="53" spans="2:8" x14ac:dyDescent="0.3">
      <c r="B53"/>
      <c r="D53" t="s">
        <v>1104</v>
      </c>
    </row>
    <row r="54" spans="2:8" x14ac:dyDescent="0.3">
      <c r="D54" t="s">
        <v>1123</v>
      </c>
    </row>
    <row r="55" spans="2:8" x14ac:dyDescent="0.3">
      <c r="B55"/>
      <c r="D55" t="s">
        <v>1109</v>
      </c>
    </row>
    <row r="56" spans="2:8" x14ac:dyDescent="0.3">
      <c r="B56"/>
      <c r="D56" t="s">
        <v>1124</v>
      </c>
    </row>
    <row r="57" spans="2:8" x14ac:dyDescent="0.3">
      <c r="B57"/>
      <c r="D57" t="s">
        <v>1119</v>
      </c>
    </row>
    <row r="58" spans="2:8" ht="17.25" thickBot="1" x14ac:dyDescent="0.35">
      <c r="B58"/>
      <c r="D58" t="s">
        <v>1108</v>
      </c>
    </row>
    <row r="59" spans="2:8" x14ac:dyDescent="0.3">
      <c r="B59"/>
      <c r="E59" s="69" t="s">
        <v>1112</v>
      </c>
      <c r="F59" s="70"/>
      <c r="G59" s="34" t="s">
        <v>1113</v>
      </c>
      <c r="H59" s="35" t="s">
        <v>1118</v>
      </c>
    </row>
    <row r="60" spans="2:8" x14ac:dyDescent="0.3">
      <c r="B60"/>
      <c r="E60" s="62" t="s">
        <v>1111</v>
      </c>
      <c r="F60" s="63"/>
      <c r="G60" s="36">
        <v>10</v>
      </c>
      <c r="H60" s="8" t="s">
        <v>1114</v>
      </c>
    </row>
    <row r="61" spans="2:8" x14ac:dyDescent="0.3">
      <c r="B61"/>
      <c r="E61" s="62" t="s">
        <v>1110</v>
      </c>
      <c r="F61" s="63"/>
      <c r="G61" s="36">
        <v>100</v>
      </c>
      <c r="H61" s="8" t="s">
        <v>1114</v>
      </c>
    </row>
    <row r="62" spans="2:8" x14ac:dyDescent="0.3">
      <c r="B62"/>
      <c r="E62" s="62" t="s">
        <v>1115</v>
      </c>
      <c r="F62" s="63"/>
      <c r="G62" s="36">
        <v>400</v>
      </c>
      <c r="H62" s="8" t="s">
        <v>1114</v>
      </c>
    </row>
    <row r="63" spans="2:8" ht="17.25" thickBot="1" x14ac:dyDescent="0.35">
      <c r="B63"/>
      <c r="E63" s="64" t="s">
        <v>1116</v>
      </c>
      <c r="F63" s="65"/>
      <c r="G63" s="37">
        <v>3.4</v>
      </c>
      <c r="H63" s="11" t="s">
        <v>1117</v>
      </c>
    </row>
    <row r="64" spans="2:8" x14ac:dyDescent="0.3">
      <c r="B64"/>
    </row>
    <row r="65" spans="3:5" x14ac:dyDescent="0.3">
      <c r="C65" t="s">
        <v>1107</v>
      </c>
    </row>
    <row r="66" spans="3:5" x14ac:dyDescent="0.3">
      <c r="D66" t="s">
        <v>1122</v>
      </c>
    </row>
    <row r="67" spans="3:5" x14ac:dyDescent="0.3">
      <c r="E67" t="s">
        <v>1120</v>
      </c>
    </row>
    <row r="68" spans="3:5" x14ac:dyDescent="0.3">
      <c r="E68" t="s">
        <v>1121</v>
      </c>
    </row>
    <row r="75" spans="3:5" x14ac:dyDescent="0.3">
      <c r="D75" t="s">
        <v>1105</v>
      </c>
    </row>
    <row r="89" spans="2:4" x14ac:dyDescent="0.3">
      <c r="B89" s="3" t="s">
        <v>1125</v>
      </c>
    </row>
    <row r="90" spans="2:4" x14ac:dyDescent="0.3">
      <c r="C90" t="s">
        <v>1181</v>
      </c>
    </row>
    <row r="91" spans="2:4" x14ac:dyDescent="0.3">
      <c r="C91" t="s">
        <v>1106</v>
      </c>
    </row>
    <row r="92" spans="2:4" x14ac:dyDescent="0.3">
      <c r="D92" t="s">
        <v>1126</v>
      </c>
    </row>
    <row r="93" spans="2:4" x14ac:dyDescent="0.3">
      <c r="D93" t="s">
        <v>1127</v>
      </c>
    </row>
    <row r="94" spans="2:4" x14ac:dyDescent="0.3">
      <c r="D94" t="s">
        <v>1128</v>
      </c>
    </row>
    <row r="95" spans="2:4" x14ac:dyDescent="0.3">
      <c r="D95" t="s">
        <v>1129</v>
      </c>
    </row>
    <row r="96" spans="2:4" x14ac:dyDescent="0.3">
      <c r="D96" t="s">
        <v>1130</v>
      </c>
    </row>
    <row r="97" spans="3:9" ht="17.25" thickBot="1" x14ac:dyDescent="0.35">
      <c r="D97" t="s">
        <v>1108</v>
      </c>
    </row>
    <row r="98" spans="3:9" ht="17.25" thickBot="1" x14ac:dyDescent="0.35">
      <c r="E98" s="15" t="s">
        <v>1137</v>
      </c>
      <c r="F98" s="16" t="s">
        <v>1138</v>
      </c>
      <c r="G98" s="16" t="s">
        <v>1139</v>
      </c>
      <c r="H98" s="16" t="s">
        <v>1140</v>
      </c>
      <c r="I98" s="17" t="s">
        <v>1141</v>
      </c>
    </row>
    <row r="99" spans="3:9" x14ac:dyDescent="0.3">
      <c r="E99" s="44">
        <v>1200</v>
      </c>
      <c r="F99" s="45">
        <f>1/E99*1000</f>
        <v>0.83333333333333337</v>
      </c>
      <c r="G99" s="45">
        <f>F99*8</f>
        <v>6.666666666666667</v>
      </c>
      <c r="H99" s="45">
        <f>F99*10</f>
        <v>8.3333333333333339</v>
      </c>
      <c r="I99" s="46">
        <f>1/H99</f>
        <v>0.12</v>
      </c>
    </row>
    <row r="100" spans="3:9" x14ac:dyDescent="0.3">
      <c r="E100" s="38">
        <v>9600</v>
      </c>
      <c r="F100" s="39">
        <f>1/E100*1000</f>
        <v>0.10416666666666667</v>
      </c>
      <c r="G100" s="39">
        <f>F100*8</f>
        <v>0.83333333333333337</v>
      </c>
      <c r="H100" s="39">
        <f>F100*10</f>
        <v>1.0416666666666667</v>
      </c>
      <c r="I100" s="40">
        <f>1/H100</f>
        <v>0.96</v>
      </c>
    </row>
    <row r="101" spans="3:9" x14ac:dyDescent="0.3">
      <c r="E101" s="38">
        <v>38400</v>
      </c>
      <c r="F101" s="39">
        <f>1/E101*1000</f>
        <v>2.6041666666666668E-2</v>
      </c>
      <c r="G101" s="39">
        <f>F101*8</f>
        <v>0.20833333333333334</v>
      </c>
      <c r="H101" s="39">
        <f>F101*10</f>
        <v>0.26041666666666669</v>
      </c>
      <c r="I101" s="40">
        <f>1/H101</f>
        <v>3.84</v>
      </c>
    </row>
    <row r="102" spans="3:9" ht="17.25" thickBot="1" x14ac:dyDescent="0.35">
      <c r="E102" s="41">
        <v>115200</v>
      </c>
      <c r="F102" s="42">
        <f>1/E102*1000</f>
        <v>8.6805555555555559E-3</v>
      </c>
      <c r="G102" s="42">
        <f>F102*8</f>
        <v>6.9444444444444448E-2</v>
      </c>
      <c r="H102" s="42">
        <f>F102*10</f>
        <v>8.6805555555555552E-2</v>
      </c>
      <c r="I102" s="43">
        <f>1/H102</f>
        <v>11.52</v>
      </c>
    </row>
    <row r="104" spans="3:9" x14ac:dyDescent="0.3">
      <c r="C104" t="s">
        <v>1107</v>
      </c>
    </row>
    <row r="105" spans="3:9" x14ac:dyDescent="0.3">
      <c r="D105" t="s">
        <v>1131</v>
      </c>
    </row>
    <row r="106" spans="3:9" x14ac:dyDescent="0.3">
      <c r="E106" t="s">
        <v>1132</v>
      </c>
    </row>
    <row r="107" spans="3:9" x14ac:dyDescent="0.3">
      <c r="E107" t="s">
        <v>1133</v>
      </c>
    </row>
    <row r="108" spans="3:9" x14ac:dyDescent="0.3">
      <c r="E108" t="s">
        <v>1134</v>
      </c>
    </row>
    <row r="110" spans="3:9" x14ac:dyDescent="0.3">
      <c r="D110" t="s">
        <v>1135</v>
      </c>
    </row>
    <row r="111" spans="3:9" x14ac:dyDescent="0.3">
      <c r="D111" t="s">
        <v>1136</v>
      </c>
    </row>
    <row r="121" spans="2:3" x14ac:dyDescent="0.3">
      <c r="B121" s="3" t="s">
        <v>1260</v>
      </c>
    </row>
    <row r="122" spans="2:3" x14ac:dyDescent="0.3">
      <c r="C122" t="s">
        <v>1261</v>
      </c>
    </row>
    <row r="135" spans="2:2" x14ac:dyDescent="0.3">
      <c r="B135" s="3" t="s">
        <v>1262</v>
      </c>
    </row>
    <row r="169" spans="2:3" x14ac:dyDescent="0.3">
      <c r="B169" s="3" t="s">
        <v>1166</v>
      </c>
    </row>
    <row r="170" spans="2:3" x14ac:dyDescent="0.3">
      <c r="C170" t="s">
        <v>1142</v>
      </c>
    </row>
    <row r="171" spans="2:3" x14ac:dyDescent="0.3">
      <c r="C171" t="s">
        <v>1143</v>
      </c>
    </row>
    <row r="172" spans="2:3" x14ac:dyDescent="0.3">
      <c r="C172" t="s">
        <v>1145</v>
      </c>
    </row>
    <row r="173" spans="2:3" x14ac:dyDescent="0.3">
      <c r="C173" t="s">
        <v>1144</v>
      </c>
    </row>
    <row r="174" spans="2:3" x14ac:dyDescent="0.3">
      <c r="C174" t="s">
        <v>1146</v>
      </c>
    </row>
    <row r="175" spans="2:3" x14ac:dyDescent="0.3">
      <c r="C175" t="s">
        <v>1147</v>
      </c>
    </row>
    <row r="176" spans="2:3" x14ac:dyDescent="0.3">
      <c r="C176" t="s">
        <v>1148</v>
      </c>
    </row>
    <row r="184" spans="2:2" x14ac:dyDescent="0.3">
      <c r="B184" s="3" t="s">
        <v>1167</v>
      </c>
    </row>
    <row r="228" spans="2:3" x14ac:dyDescent="0.3">
      <c r="B228" s="3" t="s">
        <v>1228</v>
      </c>
    </row>
    <row r="229" spans="2:3" x14ac:dyDescent="0.3">
      <c r="C229" t="s">
        <v>1229</v>
      </c>
    </row>
    <row r="230" spans="2:3" x14ac:dyDescent="0.3">
      <c r="C230" t="s">
        <v>1230</v>
      </c>
    </row>
    <row r="231" spans="2:3" x14ac:dyDescent="0.3">
      <c r="C231" t="s">
        <v>1231</v>
      </c>
    </row>
    <row r="232" spans="2:3" x14ac:dyDescent="0.3">
      <c r="C232" t="s">
        <v>1232</v>
      </c>
    </row>
    <row r="233" spans="2:3" x14ac:dyDescent="0.3">
      <c r="C233" t="s">
        <v>1234</v>
      </c>
    </row>
    <row r="234" spans="2:3" x14ac:dyDescent="0.3">
      <c r="C234" t="s">
        <v>1233</v>
      </c>
    </row>
    <row r="238" spans="2:3" x14ac:dyDescent="0.3">
      <c r="B238" s="3" t="s">
        <v>1259</v>
      </c>
    </row>
  </sheetData>
  <mergeCells count="8">
    <mergeCell ref="E62:F62"/>
    <mergeCell ref="E63:F63"/>
    <mergeCell ref="Q10:Q14"/>
    <mergeCell ref="R12:R14"/>
    <mergeCell ref="Q9:S9"/>
    <mergeCell ref="E60:F60"/>
    <mergeCell ref="E59:F59"/>
    <mergeCell ref="E61:F61"/>
  </mergeCells>
  <phoneticPr fontId="1" type="noConversion"/>
  <pageMargins left="0.25" right="0.25" top="0.75" bottom="0.75" header="0.3" footer="0.3"/>
  <pageSetup paperSize="9" scale="73" orientation="portrait" r:id="rId1"/>
  <colBreaks count="1" manualBreakCount="1">
    <brk id="14" max="210" man="1"/>
  </col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47"/>
  <sheetViews>
    <sheetView topLeftCell="A19" workbookViewId="0">
      <selection activeCell="M39" sqref="M39"/>
    </sheetView>
  </sheetViews>
  <sheetFormatPr defaultRowHeight="16.5" x14ac:dyDescent="0.3"/>
  <sheetData>
    <row r="2" spans="2:4" x14ac:dyDescent="0.3">
      <c r="B2" t="s">
        <v>1156</v>
      </c>
    </row>
    <row r="3" spans="2:4" x14ac:dyDescent="0.3">
      <c r="C3" t="s">
        <v>1157</v>
      </c>
    </row>
    <row r="4" spans="2:4" x14ac:dyDescent="0.3">
      <c r="D4" t="s">
        <v>1158</v>
      </c>
    </row>
    <row r="5" spans="2:4" x14ac:dyDescent="0.3">
      <c r="C5" t="s">
        <v>1159</v>
      </c>
    </row>
    <row r="6" spans="2:4" x14ac:dyDescent="0.3">
      <c r="D6" t="s">
        <v>1160</v>
      </c>
    </row>
    <row r="7" spans="2:4" x14ac:dyDescent="0.3">
      <c r="C7" t="s">
        <v>1161</v>
      </c>
    </row>
    <row r="8" spans="2:4" x14ac:dyDescent="0.3">
      <c r="D8" t="s">
        <v>1162</v>
      </c>
    </row>
    <row r="10" spans="2:4" x14ac:dyDescent="0.3">
      <c r="C10" t="s">
        <v>1163</v>
      </c>
    </row>
    <row r="14" spans="2:4" x14ac:dyDescent="0.3">
      <c r="B14" t="s">
        <v>1190</v>
      </c>
    </row>
    <row r="29" spans="3:9" ht="17.25" thickBot="1" x14ac:dyDescent="0.35"/>
    <row r="30" spans="3:9" ht="17.25" thickBot="1" x14ac:dyDescent="0.35">
      <c r="C30" s="15" t="s">
        <v>1191</v>
      </c>
      <c r="D30" s="16" t="s">
        <v>1192</v>
      </c>
      <c r="E30" s="16" t="s">
        <v>1193</v>
      </c>
      <c r="F30" s="16" t="s">
        <v>1194</v>
      </c>
      <c r="G30" s="16" t="s">
        <v>1195</v>
      </c>
      <c r="H30" s="17" t="s">
        <v>1196</v>
      </c>
    </row>
    <row r="31" spans="3:9" x14ac:dyDescent="0.3">
      <c r="C31" s="57" t="s">
        <v>1197</v>
      </c>
      <c r="D31" s="58" t="s">
        <v>1198</v>
      </c>
      <c r="E31" s="13" t="s">
        <v>1199</v>
      </c>
      <c r="F31" s="55" t="s">
        <v>1200</v>
      </c>
      <c r="G31" s="55" t="s">
        <v>1202</v>
      </c>
      <c r="H31" s="56" t="s">
        <v>1198</v>
      </c>
      <c r="I31" s="24" t="s">
        <v>1206</v>
      </c>
    </row>
    <row r="32" spans="3:9" x14ac:dyDescent="0.3">
      <c r="C32" s="59" t="s">
        <v>1197</v>
      </c>
      <c r="D32" s="60" t="s">
        <v>1198</v>
      </c>
      <c r="E32" s="47" t="s">
        <v>1198</v>
      </c>
      <c r="F32" s="49" t="s">
        <v>1200</v>
      </c>
      <c r="G32" s="49" t="s">
        <v>1198</v>
      </c>
      <c r="H32" s="50" t="s">
        <v>1202</v>
      </c>
    </row>
    <row r="33" spans="3:9" x14ac:dyDescent="0.3">
      <c r="C33" s="59" t="s">
        <v>1197</v>
      </c>
      <c r="D33" s="60" t="s">
        <v>1198</v>
      </c>
      <c r="E33" s="47" t="s">
        <v>1203</v>
      </c>
      <c r="F33" s="47" t="s">
        <v>1201</v>
      </c>
      <c r="G33" s="49" t="s">
        <v>1204</v>
      </c>
      <c r="H33" s="50" t="s">
        <v>1205</v>
      </c>
      <c r="I33" s="24" t="s">
        <v>1207</v>
      </c>
    </row>
    <row r="34" spans="3:9" ht="17.25" thickBot="1" x14ac:dyDescent="0.35">
      <c r="C34" s="51" t="s">
        <v>1197</v>
      </c>
      <c r="D34" s="52" t="s">
        <v>1199</v>
      </c>
      <c r="E34" s="52" t="s">
        <v>1203</v>
      </c>
      <c r="F34" s="52" t="s">
        <v>1203</v>
      </c>
      <c r="G34" s="53" t="s">
        <v>1202</v>
      </c>
      <c r="H34" s="54" t="s">
        <v>1198</v>
      </c>
      <c r="I34" s="24" t="s">
        <v>1208</v>
      </c>
    </row>
    <row r="35" spans="3:9" x14ac:dyDescent="0.3">
      <c r="C35" s="48" t="s">
        <v>1212</v>
      </c>
    </row>
    <row r="36" spans="3:9" x14ac:dyDescent="0.3">
      <c r="C36" t="s">
        <v>1213</v>
      </c>
    </row>
    <row r="37" spans="3:9" x14ac:dyDescent="0.3">
      <c r="C37" t="s">
        <v>1214</v>
      </c>
    </row>
    <row r="39" spans="3:9" x14ac:dyDescent="0.3">
      <c r="C39" t="s">
        <v>633</v>
      </c>
    </row>
    <row r="40" spans="3:9" x14ac:dyDescent="0.3">
      <c r="D40" t="s">
        <v>1210</v>
      </c>
    </row>
    <row r="41" spans="3:9" x14ac:dyDescent="0.3">
      <c r="D41" t="s">
        <v>1211</v>
      </c>
    </row>
    <row r="42" spans="3:9" x14ac:dyDescent="0.3">
      <c r="C42" t="s">
        <v>631</v>
      </c>
    </row>
    <row r="43" spans="3:9" x14ac:dyDescent="0.3">
      <c r="D43" t="s">
        <v>1209</v>
      </c>
    </row>
    <row r="44" spans="3:9" x14ac:dyDescent="0.3">
      <c r="C44" t="s">
        <v>1217</v>
      </c>
    </row>
    <row r="45" spans="3:9" x14ac:dyDescent="0.3">
      <c r="D45" t="s">
        <v>1218</v>
      </c>
    </row>
    <row r="46" spans="3:9" x14ac:dyDescent="0.3">
      <c r="D46" t="s">
        <v>1215</v>
      </c>
    </row>
    <row r="47" spans="3:9" x14ac:dyDescent="0.3">
      <c r="D47" t="s">
        <v>1216</v>
      </c>
    </row>
  </sheetData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D38"/>
  <sheetViews>
    <sheetView topLeftCell="A10" workbookViewId="0">
      <selection activeCell="D40" sqref="D40"/>
    </sheetView>
  </sheetViews>
  <sheetFormatPr defaultRowHeight="16.5" x14ac:dyDescent="0.3"/>
  <cols>
    <col min="4" max="4" width="104.25" customWidth="1"/>
  </cols>
  <sheetData>
    <row r="4" spans="2:4" ht="33" x14ac:dyDescent="0.3">
      <c r="B4" t="s">
        <v>193</v>
      </c>
      <c r="C4" t="s">
        <v>194</v>
      </c>
      <c r="D4" s="22" t="s">
        <v>201</v>
      </c>
    </row>
    <row r="5" spans="2:4" x14ac:dyDescent="0.3">
      <c r="B5" t="s">
        <v>197</v>
      </c>
      <c r="C5" t="s">
        <v>194</v>
      </c>
      <c r="D5" t="s">
        <v>198</v>
      </c>
    </row>
    <row r="6" spans="2:4" x14ac:dyDescent="0.3">
      <c r="B6" t="s">
        <v>195</v>
      </c>
      <c r="C6" t="s">
        <v>194</v>
      </c>
      <c r="D6" t="s">
        <v>196</v>
      </c>
    </row>
    <row r="7" spans="2:4" x14ac:dyDescent="0.3">
      <c r="B7" t="s">
        <v>199</v>
      </c>
      <c r="C7" t="s">
        <v>194</v>
      </c>
      <c r="D7" t="s">
        <v>200</v>
      </c>
    </row>
    <row r="11" spans="2:4" x14ac:dyDescent="0.3">
      <c r="B11" t="s">
        <v>1182</v>
      </c>
    </row>
    <row r="36" spans="2:3" x14ac:dyDescent="0.3">
      <c r="B36" t="s">
        <v>1219</v>
      </c>
    </row>
    <row r="37" spans="2:3" x14ac:dyDescent="0.3">
      <c r="C37" t="s">
        <v>1220</v>
      </c>
    </row>
    <row r="38" spans="2:3" x14ac:dyDescent="0.3">
      <c r="C38" t="s">
        <v>1221</v>
      </c>
    </row>
  </sheetData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399"/>
  <sheetViews>
    <sheetView topLeftCell="A388" workbookViewId="0">
      <selection activeCell="S12" sqref="S12"/>
    </sheetView>
  </sheetViews>
  <sheetFormatPr defaultRowHeight="16.5" x14ac:dyDescent="0.3"/>
  <sheetData>
    <row r="2" spans="2:3" x14ac:dyDescent="0.3">
      <c r="B2" t="s">
        <v>1235</v>
      </c>
    </row>
    <row r="3" spans="2:3" x14ac:dyDescent="0.3">
      <c r="C3" t="s">
        <v>1236</v>
      </c>
    </row>
    <row r="4" spans="2:3" x14ac:dyDescent="0.3">
      <c r="C4" s="61" t="s">
        <v>1237</v>
      </c>
    </row>
    <row r="5" spans="2:3" x14ac:dyDescent="0.3">
      <c r="C5" s="61" t="s">
        <v>1238</v>
      </c>
    </row>
    <row r="7" spans="2:3" x14ac:dyDescent="0.3">
      <c r="B7" t="s">
        <v>1239</v>
      </c>
    </row>
    <row r="35" spans="2:2" x14ac:dyDescent="0.3">
      <c r="B35" t="s">
        <v>1240</v>
      </c>
    </row>
    <row r="74" spans="2:2" x14ac:dyDescent="0.3">
      <c r="B74" t="s">
        <v>1241</v>
      </c>
    </row>
    <row r="75" spans="2:2" x14ac:dyDescent="0.3">
      <c r="B75" t="s">
        <v>1242</v>
      </c>
    </row>
    <row r="107" spans="2:3" x14ac:dyDescent="0.3">
      <c r="B107" t="s">
        <v>1243</v>
      </c>
    </row>
    <row r="108" spans="2:3" x14ac:dyDescent="0.3">
      <c r="C108" s="61" t="s">
        <v>1244</v>
      </c>
    </row>
    <row r="146" spans="3:3" x14ac:dyDescent="0.3">
      <c r="C146" t="s">
        <v>1245</v>
      </c>
    </row>
    <row r="191" spans="2:2" x14ac:dyDescent="0.3">
      <c r="B191" t="s">
        <v>1246</v>
      </c>
    </row>
    <row r="192" spans="2:2" x14ac:dyDescent="0.3">
      <c r="B192" t="s">
        <v>1247</v>
      </c>
    </row>
    <row r="229" spans="2:3" x14ac:dyDescent="0.3">
      <c r="B229" t="s">
        <v>1248</v>
      </c>
    </row>
    <row r="230" spans="2:3" x14ac:dyDescent="0.3">
      <c r="C230" t="s">
        <v>1258</v>
      </c>
    </row>
    <row r="253" spans="2:2" x14ac:dyDescent="0.3">
      <c r="B253" t="s">
        <v>1249</v>
      </c>
    </row>
    <row r="293" spans="2:2" x14ac:dyDescent="0.3">
      <c r="B293" t="s">
        <v>1250</v>
      </c>
    </row>
    <row r="323" spans="2:2" x14ac:dyDescent="0.3">
      <c r="B323" t="s">
        <v>1251</v>
      </c>
    </row>
    <row r="347" spans="2:2" x14ac:dyDescent="0.3">
      <c r="B347" t="s">
        <v>1252</v>
      </c>
    </row>
    <row r="373" spans="2:12" x14ac:dyDescent="0.3">
      <c r="B373" t="s">
        <v>1253</v>
      </c>
    </row>
    <row r="374" spans="2:12" x14ac:dyDescent="0.3">
      <c r="B374" t="s">
        <v>1255</v>
      </c>
      <c r="L374" t="s">
        <v>1254</v>
      </c>
    </row>
    <row r="398" spans="2:2" x14ac:dyDescent="0.3">
      <c r="B398" t="s">
        <v>1256</v>
      </c>
    </row>
    <row r="399" spans="2:2" x14ac:dyDescent="0.3">
      <c r="B399" t="s">
        <v>1257</v>
      </c>
    </row>
  </sheetData>
  <phoneticPr fontId="1" type="noConversion"/>
  <hyperlinks>
    <hyperlink ref="C4" r:id="rId1"/>
    <hyperlink ref="C108" r:id="rId2" display="https://github.com/ArvidJoung/VHDL_work"/>
  </hyperlinks>
  <pageMargins left="0.7" right="0.7" top="0.75" bottom="0.75" header="0.3" footer="0.3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O131"/>
  <sheetViews>
    <sheetView topLeftCell="A58" zoomScaleNormal="100" workbookViewId="0">
      <selection activeCell="S81" sqref="S81"/>
    </sheetView>
  </sheetViews>
  <sheetFormatPr defaultRowHeight="16.5" x14ac:dyDescent="0.3"/>
  <cols>
    <col min="1" max="1" width="2.875" customWidth="1"/>
    <col min="2" max="3" width="2.875" style="3" customWidth="1"/>
    <col min="4" max="4" width="2.875" customWidth="1"/>
    <col min="5" max="5" width="2.75" customWidth="1"/>
    <col min="10" max="10" width="4.625" customWidth="1"/>
    <col min="11" max="11" width="4.875" customWidth="1"/>
    <col min="12" max="16" width="3.375" customWidth="1"/>
  </cols>
  <sheetData>
    <row r="2" spans="2:5" x14ac:dyDescent="0.3">
      <c r="B2" s="3" t="s">
        <v>273</v>
      </c>
    </row>
    <row r="4" spans="2:5" x14ac:dyDescent="0.3">
      <c r="C4" s="3" t="s">
        <v>274</v>
      </c>
    </row>
    <row r="5" spans="2:5" x14ac:dyDescent="0.3">
      <c r="D5" t="s">
        <v>276</v>
      </c>
    </row>
    <row r="6" spans="2:5" x14ac:dyDescent="0.3">
      <c r="E6" t="s">
        <v>277</v>
      </c>
    </row>
    <row r="8" spans="2:5" x14ac:dyDescent="0.3">
      <c r="E8" t="s">
        <v>283</v>
      </c>
    </row>
    <row r="10" spans="2:5" x14ac:dyDescent="0.3">
      <c r="D10" t="s">
        <v>275</v>
      </c>
    </row>
    <row r="11" spans="2:5" x14ac:dyDescent="0.3">
      <c r="E11" t="s">
        <v>278</v>
      </c>
    </row>
    <row r="12" spans="2:5" x14ac:dyDescent="0.3">
      <c r="E12" t="s">
        <v>279</v>
      </c>
    </row>
    <row r="14" spans="2:5" x14ac:dyDescent="0.3">
      <c r="E14" t="s">
        <v>284</v>
      </c>
    </row>
    <row r="16" spans="2:5" x14ac:dyDescent="0.3">
      <c r="C16" s="3" t="s">
        <v>280</v>
      </c>
    </row>
    <row r="17" spans="3:5" x14ac:dyDescent="0.3">
      <c r="D17" t="s">
        <v>281</v>
      </c>
    </row>
    <row r="18" spans="3:5" x14ac:dyDescent="0.3">
      <c r="D18" t="s">
        <v>282</v>
      </c>
    </row>
    <row r="20" spans="3:5" x14ac:dyDescent="0.3">
      <c r="C20" s="3" t="s">
        <v>325</v>
      </c>
    </row>
    <row r="21" spans="3:5" x14ac:dyDescent="0.3">
      <c r="D21" t="s">
        <v>326</v>
      </c>
    </row>
    <row r="22" spans="3:5" x14ac:dyDescent="0.3">
      <c r="D22" t="s">
        <v>327</v>
      </c>
    </row>
    <row r="24" spans="3:5" x14ac:dyDescent="0.3">
      <c r="D24" t="s">
        <v>328</v>
      </c>
    </row>
    <row r="25" spans="3:5" x14ac:dyDescent="0.3">
      <c r="E25" t="s">
        <v>329</v>
      </c>
    </row>
    <row r="26" spans="3:5" x14ac:dyDescent="0.3">
      <c r="D26" t="s">
        <v>330</v>
      </c>
    </row>
    <row r="28" spans="3:5" x14ac:dyDescent="0.3">
      <c r="C28" s="3" t="s">
        <v>331</v>
      </c>
    </row>
    <row r="29" spans="3:5" x14ac:dyDescent="0.3">
      <c r="D29" t="s">
        <v>334</v>
      </c>
    </row>
    <row r="31" spans="3:5" x14ac:dyDescent="0.3">
      <c r="D31" t="s">
        <v>335</v>
      </c>
    </row>
    <row r="32" spans="3:5" x14ac:dyDescent="0.3">
      <c r="D32" t="s">
        <v>332</v>
      </c>
    </row>
    <row r="33" spans="2:9" x14ac:dyDescent="0.3">
      <c r="E33" t="s">
        <v>333</v>
      </c>
    </row>
    <row r="35" spans="2:9" x14ac:dyDescent="0.3">
      <c r="D35" t="s">
        <v>285</v>
      </c>
    </row>
    <row r="36" spans="2:9" x14ac:dyDescent="0.3">
      <c r="E36" t="s">
        <v>336</v>
      </c>
      <c r="I36" s="5" t="s">
        <v>337</v>
      </c>
    </row>
    <row r="46" spans="2:9" x14ac:dyDescent="0.3">
      <c r="B46" s="3" t="s">
        <v>294</v>
      </c>
      <c r="C46"/>
    </row>
    <row r="47" spans="2:9" x14ac:dyDescent="0.3">
      <c r="C47"/>
    </row>
    <row r="48" spans="2:9" x14ac:dyDescent="0.3">
      <c r="C48"/>
    </row>
    <row r="49" spans="2:7" x14ac:dyDescent="0.3">
      <c r="C49"/>
    </row>
    <row r="50" spans="2:7" x14ac:dyDescent="0.3">
      <c r="C50"/>
    </row>
    <row r="51" spans="2:7" x14ac:dyDescent="0.3">
      <c r="C51"/>
    </row>
    <row r="52" spans="2:7" x14ac:dyDescent="0.3">
      <c r="C52"/>
    </row>
    <row r="53" spans="2:7" x14ac:dyDescent="0.3">
      <c r="C53"/>
    </row>
    <row r="54" spans="2:7" x14ac:dyDescent="0.3">
      <c r="B54" t="s">
        <v>285</v>
      </c>
      <c r="C54"/>
    </row>
    <row r="55" spans="2:7" x14ac:dyDescent="0.3">
      <c r="B55"/>
      <c r="C55" t="s">
        <v>286</v>
      </c>
    </row>
    <row r="56" spans="2:7" x14ac:dyDescent="0.3">
      <c r="B56"/>
      <c r="C56" t="s">
        <v>287</v>
      </c>
      <c r="G56" s="5" t="s">
        <v>288</v>
      </c>
    </row>
    <row r="57" spans="2:7" x14ac:dyDescent="0.3">
      <c r="B57"/>
      <c r="C57" t="s">
        <v>289</v>
      </c>
      <c r="G57" s="5" t="s">
        <v>290</v>
      </c>
    </row>
    <row r="58" spans="2:7" x14ac:dyDescent="0.3">
      <c r="B58"/>
      <c r="C58"/>
    </row>
    <row r="59" spans="2:7" x14ac:dyDescent="0.3">
      <c r="B59" t="s">
        <v>291</v>
      </c>
      <c r="C59"/>
    </row>
    <row r="60" spans="2:7" x14ac:dyDescent="0.3">
      <c r="B60"/>
      <c r="C60" t="s">
        <v>292</v>
      </c>
    </row>
    <row r="61" spans="2:7" x14ac:dyDescent="0.3">
      <c r="B61"/>
      <c r="C61" t="s">
        <v>293</v>
      </c>
    </row>
    <row r="62" spans="2:7" x14ac:dyDescent="0.3">
      <c r="B62"/>
      <c r="C62"/>
    </row>
    <row r="63" spans="2:7" x14ac:dyDescent="0.3">
      <c r="B63"/>
      <c r="C63"/>
      <c r="G63" s="5" t="s">
        <v>301</v>
      </c>
    </row>
    <row r="64" spans="2:7" x14ac:dyDescent="0.3">
      <c r="B64"/>
      <c r="C64" t="s">
        <v>295</v>
      </c>
      <c r="G64" s="5" t="s">
        <v>1093</v>
      </c>
    </row>
    <row r="65" spans="2:15" x14ac:dyDescent="0.3">
      <c r="C65" t="s">
        <v>296</v>
      </c>
      <c r="G65" s="5" t="s">
        <v>299</v>
      </c>
    </row>
    <row r="66" spans="2:15" x14ac:dyDescent="0.3">
      <c r="C66" t="s">
        <v>297</v>
      </c>
      <c r="G66" s="5" t="s">
        <v>1094</v>
      </c>
    </row>
    <row r="67" spans="2:15" x14ac:dyDescent="0.3">
      <c r="C67" t="s">
        <v>298</v>
      </c>
      <c r="G67" s="5" t="s">
        <v>300</v>
      </c>
    </row>
    <row r="68" spans="2:15" x14ac:dyDescent="0.3">
      <c r="C68"/>
    </row>
    <row r="69" spans="2:15" x14ac:dyDescent="0.3">
      <c r="C69"/>
      <c r="G69" s="5" t="s">
        <v>305</v>
      </c>
    </row>
    <row r="70" spans="2:15" x14ac:dyDescent="0.3">
      <c r="C70" t="s">
        <v>302</v>
      </c>
    </row>
    <row r="71" spans="2:15" x14ac:dyDescent="0.3">
      <c r="C71" t="s">
        <v>303</v>
      </c>
    </row>
    <row r="72" spans="2:15" x14ac:dyDescent="0.3">
      <c r="C72" t="s">
        <v>304</v>
      </c>
    </row>
    <row r="73" spans="2:15" x14ac:dyDescent="0.3">
      <c r="C73"/>
    </row>
    <row r="74" spans="2:15" x14ac:dyDescent="0.3">
      <c r="B74" s="4" t="s">
        <v>312</v>
      </c>
      <c r="C74"/>
    </row>
    <row r="75" spans="2:15" x14ac:dyDescent="0.3">
      <c r="C75"/>
    </row>
    <row r="76" spans="2:15" x14ac:dyDescent="0.3">
      <c r="B76" s="3" t="s">
        <v>306</v>
      </c>
      <c r="C76"/>
      <c r="M76" s="3" t="s">
        <v>317</v>
      </c>
    </row>
    <row r="77" spans="2:15" x14ac:dyDescent="0.3">
      <c r="C77" t="s">
        <v>292</v>
      </c>
      <c r="I77" s="5" t="s">
        <v>314</v>
      </c>
      <c r="M77" s="3"/>
      <c r="N77" t="s">
        <v>318</v>
      </c>
    </row>
    <row r="78" spans="2:15" x14ac:dyDescent="0.3">
      <c r="C78" t="s">
        <v>293</v>
      </c>
      <c r="I78" s="5" t="s">
        <v>315</v>
      </c>
      <c r="M78" s="3"/>
      <c r="O78" t="s">
        <v>319</v>
      </c>
    </row>
    <row r="79" spans="2:15" x14ac:dyDescent="0.3">
      <c r="C79"/>
      <c r="M79" s="3"/>
      <c r="O79" t="s">
        <v>320</v>
      </c>
    </row>
    <row r="80" spans="2:15" x14ac:dyDescent="0.3">
      <c r="C80" t="s">
        <v>307</v>
      </c>
      <c r="I80" s="5" t="s">
        <v>316</v>
      </c>
      <c r="M80" s="3"/>
      <c r="O80" t="s">
        <v>321</v>
      </c>
    </row>
    <row r="81" spans="3:15" x14ac:dyDescent="0.3">
      <c r="C81"/>
      <c r="D81" t="s">
        <v>308</v>
      </c>
      <c r="M81" s="3"/>
      <c r="O81" t="s">
        <v>322</v>
      </c>
    </row>
    <row r="82" spans="3:15" x14ac:dyDescent="0.3">
      <c r="C82" t="s">
        <v>309</v>
      </c>
      <c r="I82" s="5" t="s">
        <v>313</v>
      </c>
      <c r="M82" s="3"/>
      <c r="O82" t="s">
        <v>323</v>
      </c>
    </row>
    <row r="83" spans="3:15" x14ac:dyDescent="0.3">
      <c r="C83"/>
      <c r="D83" t="s">
        <v>310</v>
      </c>
      <c r="M83" s="3"/>
      <c r="N83" t="s">
        <v>324</v>
      </c>
    </row>
    <row r="84" spans="3:15" x14ac:dyDescent="0.3">
      <c r="C84" t="s">
        <v>311</v>
      </c>
    </row>
    <row r="85" spans="3:15" x14ac:dyDescent="0.3">
      <c r="C85"/>
    </row>
    <row r="91" spans="3:15" x14ac:dyDescent="0.3">
      <c r="C91" s="3" t="s">
        <v>338</v>
      </c>
    </row>
    <row r="92" spans="3:15" x14ac:dyDescent="0.3">
      <c r="D92" t="s">
        <v>351</v>
      </c>
    </row>
    <row r="93" spans="3:15" x14ac:dyDescent="0.3">
      <c r="E93" t="s">
        <v>352</v>
      </c>
    </row>
    <row r="94" spans="3:15" x14ac:dyDescent="0.3">
      <c r="E94" t="s">
        <v>353</v>
      </c>
    </row>
    <row r="95" spans="3:15" x14ac:dyDescent="0.3">
      <c r="F95" t="s">
        <v>354</v>
      </c>
    </row>
    <row r="96" spans="3:15" x14ac:dyDescent="0.3">
      <c r="F96" s="5" t="s">
        <v>355</v>
      </c>
    </row>
    <row r="97" spans="4:5" x14ac:dyDescent="0.3">
      <c r="D97" t="s">
        <v>339</v>
      </c>
    </row>
    <row r="98" spans="4:5" x14ac:dyDescent="0.3">
      <c r="E98" t="s">
        <v>340</v>
      </c>
    </row>
    <row r="115" spans="4:6" x14ac:dyDescent="0.3">
      <c r="D115" t="s">
        <v>285</v>
      </c>
    </row>
    <row r="116" spans="4:6" x14ac:dyDescent="0.3">
      <c r="E116" t="s">
        <v>340</v>
      </c>
    </row>
    <row r="118" spans="4:6" x14ac:dyDescent="0.3">
      <c r="D118" t="s">
        <v>291</v>
      </c>
    </row>
    <row r="119" spans="4:6" x14ac:dyDescent="0.3">
      <c r="E119" t="s">
        <v>341</v>
      </c>
    </row>
    <row r="120" spans="4:6" x14ac:dyDescent="0.3">
      <c r="E120" t="s">
        <v>342</v>
      </c>
    </row>
    <row r="122" spans="4:6" x14ac:dyDescent="0.3">
      <c r="E122" t="s">
        <v>343</v>
      </c>
    </row>
    <row r="123" spans="4:6" x14ac:dyDescent="0.3">
      <c r="F123" t="s">
        <v>344</v>
      </c>
    </row>
    <row r="124" spans="4:6" x14ac:dyDescent="0.3">
      <c r="F124" t="s">
        <v>345</v>
      </c>
    </row>
    <row r="125" spans="4:6" x14ac:dyDescent="0.3">
      <c r="F125" t="s">
        <v>346</v>
      </c>
    </row>
    <row r="126" spans="4:6" x14ac:dyDescent="0.3">
      <c r="F126" t="s">
        <v>347</v>
      </c>
    </row>
    <row r="128" spans="4:6" x14ac:dyDescent="0.3">
      <c r="F128" t="s">
        <v>348</v>
      </c>
    </row>
    <row r="129" spans="5:6" x14ac:dyDescent="0.3">
      <c r="F129" t="s">
        <v>349</v>
      </c>
    </row>
    <row r="131" spans="5:6" x14ac:dyDescent="0.3">
      <c r="E131" t="s">
        <v>350</v>
      </c>
    </row>
  </sheetData>
  <phoneticPr fontId="1" type="noConversion"/>
  <pageMargins left="0.19685039370078741" right="0.19685039370078741" top="0.74803149606299213" bottom="0.35433070866141736" header="0" footer="0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1" shapeId="6145" r:id="rId4">
          <objectPr defaultSize="0" autoPict="0" r:id="rId5">
            <anchor moveWithCells="1">
              <from>
                <xdr:col>2</xdr:col>
                <xdr:colOff>57150</xdr:colOff>
                <xdr:row>46</xdr:row>
                <xdr:rowOff>66675</xdr:rowOff>
              </from>
              <to>
                <xdr:col>14</xdr:col>
                <xdr:colOff>190500</xdr:colOff>
                <xdr:row>52</xdr:row>
                <xdr:rowOff>114300</xdr:rowOff>
              </to>
            </anchor>
          </objectPr>
        </oleObject>
      </mc:Choice>
      <mc:Fallback>
        <oleObject progId="Visio.Drawing.11" shapeId="6145" r:id="rId4"/>
      </mc:Fallback>
    </mc:AlternateContent>
    <mc:AlternateContent xmlns:mc="http://schemas.openxmlformats.org/markup-compatibility/2006">
      <mc:Choice Requires="x14">
        <oleObject progId="Visio.Drawing.11" shapeId="6146" r:id="rId6">
          <objectPr defaultSize="0" autoPict="0" r:id="rId7">
            <anchor moveWithCells="1">
              <from>
                <xdr:col>6</xdr:col>
                <xdr:colOff>238125</xdr:colOff>
                <xdr:row>69</xdr:row>
                <xdr:rowOff>66675</xdr:rowOff>
              </from>
              <to>
                <xdr:col>7</xdr:col>
                <xdr:colOff>628650</xdr:colOff>
                <xdr:row>71</xdr:row>
                <xdr:rowOff>190500</xdr:rowOff>
              </to>
            </anchor>
          </objectPr>
        </oleObject>
      </mc:Choice>
      <mc:Fallback>
        <oleObject progId="Visio.Drawing.11" shapeId="6146" r:id="rId6"/>
      </mc:Fallback>
    </mc:AlternateContent>
    <mc:AlternateContent xmlns:mc="http://schemas.openxmlformats.org/markup-compatibility/2006">
      <mc:Choice Requires="x14">
        <oleObject progId="Visio.Drawing.11" shapeId="6147" r:id="rId8">
          <objectPr defaultSize="0" r:id="rId9">
            <anchor moveWithCells="1">
              <from>
                <xdr:col>4</xdr:col>
                <xdr:colOff>38100</xdr:colOff>
                <xdr:row>98</xdr:row>
                <xdr:rowOff>85725</xdr:rowOff>
              </from>
              <to>
                <xdr:col>10</xdr:col>
                <xdr:colOff>295275</xdr:colOff>
                <xdr:row>112</xdr:row>
                <xdr:rowOff>85725</xdr:rowOff>
              </to>
            </anchor>
          </objectPr>
        </oleObject>
      </mc:Choice>
      <mc:Fallback>
        <oleObject progId="Visio.Drawing.11" shapeId="6147" r:id="rId8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841"/>
  <sheetViews>
    <sheetView topLeftCell="B358" workbookViewId="0">
      <selection activeCell="J384" sqref="J384"/>
    </sheetView>
  </sheetViews>
  <sheetFormatPr defaultRowHeight="16.5" x14ac:dyDescent="0.3"/>
  <cols>
    <col min="1" max="1" width="4.5" style="25" customWidth="1"/>
    <col min="2" max="2" width="5.625" style="25" customWidth="1"/>
    <col min="3" max="3" width="4.875" style="25" customWidth="1"/>
    <col min="4" max="4" width="5.5" style="25" customWidth="1"/>
    <col min="5" max="16384" width="9" style="25"/>
  </cols>
  <sheetData>
    <row r="2" spans="2:10" x14ac:dyDescent="0.3">
      <c r="B2" s="25" t="s">
        <v>356</v>
      </c>
    </row>
    <row r="4" spans="2:10" x14ac:dyDescent="0.3">
      <c r="B4" s="25" t="s">
        <v>357</v>
      </c>
    </row>
    <row r="6" spans="2:10" x14ac:dyDescent="0.3">
      <c r="B6" s="25" t="s">
        <v>332</v>
      </c>
    </row>
    <row r="7" spans="2:10" x14ac:dyDescent="0.3">
      <c r="C7" s="25" t="s">
        <v>333</v>
      </c>
    </row>
    <row r="9" spans="2:10" x14ac:dyDescent="0.3">
      <c r="B9" s="25" t="s">
        <v>358</v>
      </c>
    </row>
    <row r="10" spans="2:10" x14ac:dyDescent="0.3">
      <c r="B10" s="25" t="s">
        <v>359</v>
      </c>
    </row>
    <row r="11" spans="2:10" x14ac:dyDescent="0.3">
      <c r="C11" s="25" t="s">
        <v>913</v>
      </c>
      <c r="J11" s="25" t="s">
        <v>360</v>
      </c>
    </row>
    <row r="12" spans="2:10" x14ac:dyDescent="0.3">
      <c r="C12" s="25" t="s">
        <v>361</v>
      </c>
      <c r="J12" s="25" t="s">
        <v>362</v>
      </c>
    </row>
    <row r="13" spans="2:10" x14ac:dyDescent="0.3">
      <c r="C13" s="25" t="s">
        <v>912</v>
      </c>
      <c r="J13" s="25" t="s">
        <v>360</v>
      </c>
    </row>
    <row r="14" spans="2:10" x14ac:dyDescent="0.3">
      <c r="C14" s="25" t="s">
        <v>363</v>
      </c>
      <c r="J14" s="25" t="s">
        <v>362</v>
      </c>
    </row>
    <row r="15" spans="2:10" x14ac:dyDescent="0.3">
      <c r="C15" s="25" t="s">
        <v>364</v>
      </c>
      <c r="J15" s="25" t="s">
        <v>362</v>
      </c>
    </row>
    <row r="17" spans="3:10" x14ac:dyDescent="0.3">
      <c r="C17" s="25" t="s">
        <v>914</v>
      </c>
      <c r="J17" s="25" t="s">
        <v>365</v>
      </c>
    </row>
    <row r="18" spans="3:10" x14ac:dyDescent="0.3">
      <c r="C18" s="25" t="s">
        <v>366</v>
      </c>
      <c r="J18" s="25" t="s">
        <v>365</v>
      </c>
    </row>
    <row r="19" spans="3:10" x14ac:dyDescent="0.3">
      <c r="C19" s="25" t="s">
        <v>367</v>
      </c>
      <c r="J19" s="25" t="s">
        <v>368</v>
      </c>
    </row>
    <row r="21" spans="3:10" x14ac:dyDescent="0.3">
      <c r="C21" s="25" t="s">
        <v>369</v>
      </c>
      <c r="J21" s="25" t="s">
        <v>365</v>
      </c>
    </row>
    <row r="22" spans="3:10" x14ac:dyDescent="0.3">
      <c r="C22" s="25" t="s">
        <v>370</v>
      </c>
      <c r="J22" s="25" t="s">
        <v>362</v>
      </c>
    </row>
    <row r="24" spans="3:10" x14ac:dyDescent="0.3">
      <c r="C24" s="25" t="s">
        <v>371</v>
      </c>
      <c r="J24" s="25" t="s">
        <v>362</v>
      </c>
    </row>
    <row r="25" spans="3:10" x14ac:dyDescent="0.3">
      <c r="C25" s="25" t="s">
        <v>372</v>
      </c>
      <c r="J25" s="25" t="s">
        <v>362</v>
      </c>
    </row>
    <row r="26" spans="3:10" x14ac:dyDescent="0.3">
      <c r="C26" s="25" t="s">
        <v>373</v>
      </c>
      <c r="J26" s="25" t="s">
        <v>362</v>
      </c>
    </row>
    <row r="27" spans="3:10" x14ac:dyDescent="0.3">
      <c r="C27" s="25" t="s">
        <v>374</v>
      </c>
      <c r="J27" s="25" t="s">
        <v>362</v>
      </c>
    </row>
    <row r="29" spans="3:10" x14ac:dyDescent="0.3">
      <c r="C29" s="25" t="s">
        <v>375</v>
      </c>
      <c r="J29" s="25" t="s">
        <v>360</v>
      </c>
    </row>
    <row r="30" spans="3:10" x14ac:dyDescent="0.3">
      <c r="C30" s="25" t="s">
        <v>376</v>
      </c>
      <c r="J30" s="25" t="s">
        <v>365</v>
      </c>
    </row>
    <row r="31" spans="3:10" x14ac:dyDescent="0.3">
      <c r="C31" s="25" t="s">
        <v>377</v>
      </c>
      <c r="J31" s="25" t="s">
        <v>365</v>
      </c>
    </row>
    <row r="33" spans="3:19" x14ac:dyDescent="0.3">
      <c r="C33" s="25" t="s">
        <v>378</v>
      </c>
      <c r="J33" s="25" t="s">
        <v>362</v>
      </c>
    </row>
    <row r="34" spans="3:19" x14ac:dyDescent="0.3">
      <c r="C34" s="25" t="s">
        <v>379</v>
      </c>
      <c r="J34" s="25" t="s">
        <v>362</v>
      </c>
    </row>
    <row r="35" spans="3:19" x14ac:dyDescent="0.3">
      <c r="N35" s="27" t="s">
        <v>942</v>
      </c>
    </row>
    <row r="36" spans="3:19" x14ac:dyDescent="0.3">
      <c r="C36" s="25" t="s">
        <v>966</v>
      </c>
      <c r="J36" s="25" t="s">
        <v>360</v>
      </c>
      <c r="N36" s="25" t="s">
        <v>967</v>
      </c>
      <c r="S36" s="25" t="s">
        <v>360</v>
      </c>
    </row>
    <row r="37" spans="3:19" x14ac:dyDescent="0.3">
      <c r="C37" s="25" t="s">
        <v>380</v>
      </c>
      <c r="J37" s="25" t="s">
        <v>362</v>
      </c>
    </row>
    <row r="38" spans="3:19" x14ac:dyDescent="0.3">
      <c r="C38" s="25" t="s">
        <v>381</v>
      </c>
      <c r="J38" s="25" t="s">
        <v>362</v>
      </c>
    </row>
    <row r="40" spans="3:19" x14ac:dyDescent="0.3">
      <c r="C40" s="25" t="s">
        <v>382</v>
      </c>
      <c r="J40" s="25" t="s">
        <v>365</v>
      </c>
    </row>
    <row r="41" spans="3:19" x14ac:dyDescent="0.3">
      <c r="C41" s="25" t="s">
        <v>383</v>
      </c>
      <c r="J41" s="25" t="s">
        <v>365</v>
      </c>
    </row>
    <row r="42" spans="3:19" x14ac:dyDescent="0.3">
      <c r="C42" s="25" t="s">
        <v>384</v>
      </c>
      <c r="J42" s="25" t="s">
        <v>362</v>
      </c>
    </row>
    <row r="44" spans="3:19" x14ac:dyDescent="0.3">
      <c r="C44" s="25" t="s">
        <v>385</v>
      </c>
      <c r="J44" s="25" t="s">
        <v>360</v>
      </c>
    </row>
    <row r="45" spans="3:19" x14ac:dyDescent="0.3">
      <c r="C45" s="25" t="s">
        <v>386</v>
      </c>
      <c r="J45" s="25" t="s">
        <v>362</v>
      </c>
    </row>
    <row r="47" spans="3:19" x14ac:dyDescent="0.3">
      <c r="C47" s="25" t="s">
        <v>387</v>
      </c>
      <c r="J47" s="25" t="s">
        <v>365</v>
      </c>
    </row>
    <row r="49" spans="2:10" x14ac:dyDescent="0.3">
      <c r="C49" s="25" t="s">
        <v>388</v>
      </c>
      <c r="J49" s="25" t="s">
        <v>362</v>
      </c>
    </row>
    <row r="50" spans="2:10" x14ac:dyDescent="0.3">
      <c r="C50" s="25" t="s">
        <v>389</v>
      </c>
      <c r="J50" s="25" t="s">
        <v>368</v>
      </c>
    </row>
    <row r="53" spans="2:10" x14ac:dyDescent="0.3">
      <c r="B53" s="25" t="s">
        <v>390</v>
      </c>
    </row>
    <row r="55" spans="2:10" x14ac:dyDescent="0.3">
      <c r="B55" s="25" t="s">
        <v>391</v>
      </c>
    </row>
    <row r="56" spans="2:10" x14ac:dyDescent="0.3">
      <c r="C56" s="25" t="s">
        <v>392</v>
      </c>
      <c r="J56" s="25" t="s">
        <v>393</v>
      </c>
    </row>
    <row r="57" spans="2:10" x14ac:dyDescent="0.3">
      <c r="C57" s="25" t="s">
        <v>394</v>
      </c>
      <c r="J57" s="25" t="s">
        <v>395</v>
      </c>
    </row>
    <row r="58" spans="2:10" x14ac:dyDescent="0.3">
      <c r="C58" s="25" t="s">
        <v>396</v>
      </c>
      <c r="J58" s="25" t="s">
        <v>397</v>
      </c>
    </row>
    <row r="59" spans="2:10" x14ac:dyDescent="0.3">
      <c r="C59" s="25" t="s">
        <v>398</v>
      </c>
      <c r="J59" s="25" t="s">
        <v>399</v>
      </c>
    </row>
    <row r="60" spans="2:10" x14ac:dyDescent="0.3">
      <c r="C60" s="25" t="s">
        <v>400</v>
      </c>
      <c r="J60" s="25" t="s">
        <v>399</v>
      </c>
    </row>
    <row r="61" spans="2:10" x14ac:dyDescent="0.3">
      <c r="C61" s="25" t="s">
        <v>401</v>
      </c>
      <c r="J61" s="25" t="s">
        <v>399</v>
      </c>
    </row>
    <row r="62" spans="2:10" x14ac:dyDescent="0.3">
      <c r="C62" s="25" t="s">
        <v>402</v>
      </c>
      <c r="J62" s="25" t="s">
        <v>399</v>
      </c>
    </row>
    <row r="63" spans="2:10" x14ac:dyDescent="0.3">
      <c r="C63" s="25" t="s">
        <v>403</v>
      </c>
      <c r="J63" s="25" t="s">
        <v>399</v>
      </c>
    </row>
    <row r="64" spans="2:10" x14ac:dyDescent="0.3">
      <c r="C64" s="25" t="s">
        <v>404</v>
      </c>
      <c r="J64" s="25" t="s">
        <v>399</v>
      </c>
    </row>
    <row r="66" spans="3:19" x14ac:dyDescent="0.3">
      <c r="C66" s="25" t="s">
        <v>405</v>
      </c>
      <c r="J66" s="25" t="s">
        <v>406</v>
      </c>
    </row>
    <row r="67" spans="3:19" x14ac:dyDescent="0.3">
      <c r="C67" s="25" t="s">
        <v>407</v>
      </c>
      <c r="J67" s="25" t="s">
        <v>399</v>
      </c>
    </row>
    <row r="68" spans="3:19" x14ac:dyDescent="0.3">
      <c r="C68" s="25" t="s">
        <v>408</v>
      </c>
      <c r="J68" s="25" t="s">
        <v>399</v>
      </c>
    </row>
    <row r="69" spans="3:19" x14ac:dyDescent="0.3">
      <c r="C69" s="25" t="s">
        <v>409</v>
      </c>
      <c r="J69" s="25" t="s">
        <v>399</v>
      </c>
    </row>
    <row r="70" spans="3:19" x14ac:dyDescent="0.3">
      <c r="C70" s="25" t="s">
        <v>410</v>
      </c>
      <c r="J70" s="25" t="s">
        <v>399</v>
      </c>
    </row>
    <row r="71" spans="3:19" x14ac:dyDescent="0.3">
      <c r="C71" s="25" t="s">
        <v>411</v>
      </c>
      <c r="J71" s="25" t="s">
        <v>399</v>
      </c>
    </row>
    <row r="72" spans="3:19" x14ac:dyDescent="0.3">
      <c r="C72" s="25" t="s">
        <v>412</v>
      </c>
      <c r="J72" s="25" t="s">
        <v>397</v>
      </c>
    </row>
    <row r="73" spans="3:19" x14ac:dyDescent="0.3">
      <c r="N73" s="27" t="s">
        <v>924</v>
      </c>
    </row>
    <row r="74" spans="3:19" x14ac:dyDescent="0.3">
      <c r="C74" s="25" t="s">
        <v>413</v>
      </c>
      <c r="I74" s="26"/>
      <c r="J74" s="25" t="s">
        <v>399</v>
      </c>
      <c r="K74" s="26" t="s">
        <v>915</v>
      </c>
      <c r="N74" s="25" t="s">
        <v>917</v>
      </c>
      <c r="R74" s="25" t="s">
        <v>399</v>
      </c>
      <c r="S74" s="26" t="s">
        <v>923</v>
      </c>
    </row>
    <row r="75" spans="3:19" x14ac:dyDescent="0.3">
      <c r="C75" s="25" t="s">
        <v>414</v>
      </c>
      <c r="J75" s="25" t="s">
        <v>399</v>
      </c>
      <c r="N75" s="25" t="s">
        <v>918</v>
      </c>
      <c r="R75" s="25" t="s">
        <v>399</v>
      </c>
    </row>
    <row r="76" spans="3:19" x14ac:dyDescent="0.3">
      <c r="C76" s="25" t="s">
        <v>415</v>
      </c>
      <c r="J76" s="25" t="s">
        <v>399</v>
      </c>
      <c r="N76" s="25" t="s">
        <v>919</v>
      </c>
      <c r="R76" s="25" t="s">
        <v>399</v>
      </c>
    </row>
    <row r="77" spans="3:19" x14ac:dyDescent="0.3">
      <c r="C77" s="25" t="s">
        <v>416</v>
      </c>
      <c r="J77" s="25" t="s">
        <v>399</v>
      </c>
      <c r="N77" s="25" t="s">
        <v>920</v>
      </c>
      <c r="R77" s="25" t="s">
        <v>399</v>
      </c>
    </row>
    <row r="79" spans="3:19" x14ac:dyDescent="0.3">
      <c r="C79" s="25" t="s">
        <v>417</v>
      </c>
      <c r="I79" s="26"/>
      <c r="J79" s="25" t="s">
        <v>399</v>
      </c>
      <c r="K79" s="26" t="s">
        <v>916</v>
      </c>
      <c r="N79" s="25" t="s">
        <v>921</v>
      </c>
      <c r="R79" s="25" t="s">
        <v>399</v>
      </c>
      <c r="S79" s="26" t="s">
        <v>922</v>
      </c>
    </row>
    <row r="80" spans="3:19" x14ac:dyDescent="0.3">
      <c r="C80" s="25" t="s">
        <v>418</v>
      </c>
      <c r="J80" s="25" t="s">
        <v>399</v>
      </c>
      <c r="N80" s="25" t="s">
        <v>421</v>
      </c>
      <c r="R80" s="25" t="s">
        <v>399</v>
      </c>
    </row>
    <row r="81" spans="3:19" x14ac:dyDescent="0.3">
      <c r="C81" s="25" t="s">
        <v>419</v>
      </c>
      <c r="J81" s="25" t="s">
        <v>399</v>
      </c>
    </row>
    <row r="82" spans="3:19" x14ac:dyDescent="0.3">
      <c r="C82" s="25" t="s">
        <v>420</v>
      </c>
      <c r="J82" s="25" t="s">
        <v>399</v>
      </c>
    </row>
    <row r="84" spans="3:19" x14ac:dyDescent="0.3">
      <c r="C84" s="25" t="s">
        <v>421</v>
      </c>
      <c r="J84" s="25" t="s">
        <v>399</v>
      </c>
    </row>
    <row r="85" spans="3:19" x14ac:dyDescent="0.3">
      <c r="C85" s="25" t="s">
        <v>422</v>
      </c>
      <c r="J85" s="25" t="s">
        <v>399</v>
      </c>
    </row>
    <row r="87" spans="3:19" x14ac:dyDescent="0.3">
      <c r="C87" s="25" t="s">
        <v>423</v>
      </c>
      <c r="J87" s="25" t="s">
        <v>399</v>
      </c>
      <c r="N87" s="27" t="s">
        <v>942</v>
      </c>
    </row>
    <row r="88" spans="3:19" x14ac:dyDescent="0.3">
      <c r="C88" s="25" t="s">
        <v>424</v>
      </c>
      <c r="J88" s="25" t="s">
        <v>399</v>
      </c>
      <c r="N88" s="25" t="s">
        <v>423</v>
      </c>
      <c r="S88" s="25" t="s">
        <v>399</v>
      </c>
    </row>
    <row r="89" spans="3:19" x14ac:dyDescent="0.3">
      <c r="C89" s="25" t="s">
        <v>425</v>
      </c>
      <c r="J89" s="25" t="s">
        <v>399</v>
      </c>
      <c r="N89" s="25" t="s">
        <v>925</v>
      </c>
      <c r="S89" s="25" t="s">
        <v>399</v>
      </c>
    </row>
    <row r="90" spans="3:19" x14ac:dyDescent="0.3">
      <c r="N90" s="25" t="s">
        <v>926</v>
      </c>
      <c r="S90" s="25" t="s">
        <v>399</v>
      </c>
    </row>
    <row r="91" spans="3:19" x14ac:dyDescent="0.3">
      <c r="C91" s="25" t="s">
        <v>426</v>
      </c>
      <c r="J91" s="25" t="s">
        <v>399</v>
      </c>
      <c r="N91" s="25" t="s">
        <v>433</v>
      </c>
      <c r="S91" s="25" t="s">
        <v>399</v>
      </c>
    </row>
    <row r="92" spans="3:19" x14ac:dyDescent="0.3">
      <c r="C92" s="25" t="s">
        <v>427</v>
      </c>
      <c r="J92" s="25" t="s">
        <v>399</v>
      </c>
      <c r="N92" s="25" t="s">
        <v>927</v>
      </c>
      <c r="S92" s="25" t="s">
        <v>399</v>
      </c>
    </row>
    <row r="93" spans="3:19" x14ac:dyDescent="0.3">
      <c r="C93" s="25" t="s">
        <v>428</v>
      </c>
      <c r="J93" s="25" t="s">
        <v>399</v>
      </c>
      <c r="N93" s="25" t="s">
        <v>928</v>
      </c>
      <c r="S93" s="25" t="s">
        <v>399</v>
      </c>
    </row>
    <row r="94" spans="3:19" x14ac:dyDescent="0.3">
      <c r="N94" s="25" t="s">
        <v>929</v>
      </c>
      <c r="S94" s="25" t="s">
        <v>399</v>
      </c>
    </row>
    <row r="95" spans="3:19" x14ac:dyDescent="0.3">
      <c r="C95" s="25" t="s">
        <v>429</v>
      </c>
      <c r="J95" s="25" t="s">
        <v>399</v>
      </c>
      <c r="N95" s="25" t="s">
        <v>930</v>
      </c>
      <c r="S95" s="25" t="s">
        <v>399</v>
      </c>
    </row>
    <row r="96" spans="3:19" x14ac:dyDescent="0.3">
      <c r="C96" s="25" t="s">
        <v>430</v>
      </c>
      <c r="J96" s="25" t="s">
        <v>399</v>
      </c>
    </row>
    <row r="97" spans="3:19" x14ac:dyDescent="0.3">
      <c r="C97" s="25" t="s">
        <v>431</v>
      </c>
      <c r="J97" s="25" t="s">
        <v>399</v>
      </c>
      <c r="N97" s="25" t="s">
        <v>931</v>
      </c>
      <c r="S97" s="25" t="s">
        <v>399</v>
      </c>
    </row>
    <row r="98" spans="3:19" x14ac:dyDescent="0.3">
      <c r="N98" s="25" t="s">
        <v>932</v>
      </c>
      <c r="S98" s="25" t="s">
        <v>399</v>
      </c>
    </row>
    <row r="99" spans="3:19" x14ac:dyDescent="0.3">
      <c r="C99" s="25" t="s">
        <v>432</v>
      </c>
      <c r="J99" s="25" t="s">
        <v>399</v>
      </c>
    </row>
    <row r="100" spans="3:19" x14ac:dyDescent="0.3">
      <c r="C100" s="25" t="s">
        <v>433</v>
      </c>
      <c r="J100" s="25" t="s">
        <v>399</v>
      </c>
    </row>
    <row r="101" spans="3:19" x14ac:dyDescent="0.3">
      <c r="C101" s="25" t="s">
        <v>434</v>
      </c>
      <c r="J101" s="25" t="s">
        <v>399</v>
      </c>
    </row>
    <row r="102" spans="3:19" x14ac:dyDescent="0.3">
      <c r="C102" s="25" t="s">
        <v>435</v>
      </c>
      <c r="J102" s="25" t="s">
        <v>399</v>
      </c>
    </row>
    <row r="104" spans="3:19" x14ac:dyDescent="0.3">
      <c r="C104" s="25" t="s">
        <v>436</v>
      </c>
      <c r="J104" s="25" t="s">
        <v>399</v>
      </c>
    </row>
    <row r="105" spans="3:19" x14ac:dyDescent="0.3">
      <c r="C105" s="25" t="s">
        <v>437</v>
      </c>
      <c r="J105" s="25" t="s">
        <v>399</v>
      </c>
    </row>
    <row r="107" spans="3:19" x14ac:dyDescent="0.3">
      <c r="C107" s="25" t="s">
        <v>438</v>
      </c>
      <c r="J107" s="25" t="s">
        <v>399</v>
      </c>
    </row>
    <row r="108" spans="3:19" x14ac:dyDescent="0.3">
      <c r="C108" s="25" t="s">
        <v>439</v>
      </c>
      <c r="J108" s="25" t="s">
        <v>399</v>
      </c>
    </row>
    <row r="110" spans="3:19" x14ac:dyDescent="0.3">
      <c r="C110" s="25" t="s">
        <v>440</v>
      </c>
      <c r="J110" s="25" t="s">
        <v>399</v>
      </c>
    </row>
    <row r="111" spans="3:19" x14ac:dyDescent="0.3">
      <c r="C111" s="25" t="s">
        <v>441</v>
      </c>
      <c r="J111" s="25" t="s">
        <v>399</v>
      </c>
    </row>
    <row r="112" spans="3:19" x14ac:dyDescent="0.3">
      <c r="C112" s="25" t="s">
        <v>442</v>
      </c>
      <c r="J112" s="25" t="s">
        <v>399</v>
      </c>
    </row>
    <row r="113" spans="3:19" x14ac:dyDescent="0.3">
      <c r="C113" s="25" t="s">
        <v>443</v>
      </c>
      <c r="J113" s="25" t="s">
        <v>399</v>
      </c>
    </row>
    <row r="115" spans="3:19" x14ac:dyDescent="0.3">
      <c r="C115" s="25" t="s">
        <v>444</v>
      </c>
      <c r="J115" s="25" t="s">
        <v>399</v>
      </c>
    </row>
    <row r="116" spans="3:19" x14ac:dyDescent="0.3">
      <c r="C116" s="25" t="s">
        <v>445</v>
      </c>
      <c r="J116" s="25" t="s">
        <v>399</v>
      </c>
    </row>
    <row r="117" spans="3:19" x14ac:dyDescent="0.3">
      <c r="C117" s="25" t="s">
        <v>446</v>
      </c>
      <c r="J117" s="25" t="s">
        <v>399</v>
      </c>
    </row>
    <row r="119" spans="3:19" x14ac:dyDescent="0.3">
      <c r="C119" s="25" t="s">
        <v>447</v>
      </c>
      <c r="J119" s="25" t="s">
        <v>399</v>
      </c>
    </row>
    <row r="121" spans="3:19" x14ac:dyDescent="0.3">
      <c r="C121" s="25" t="s">
        <v>448</v>
      </c>
      <c r="J121" s="25" t="s">
        <v>399</v>
      </c>
    </row>
    <row r="122" spans="3:19" x14ac:dyDescent="0.3">
      <c r="C122" s="25" t="s">
        <v>449</v>
      </c>
      <c r="J122" s="25" t="s">
        <v>450</v>
      </c>
    </row>
    <row r="124" spans="3:19" x14ac:dyDescent="0.3">
      <c r="C124" s="25" t="s">
        <v>451</v>
      </c>
      <c r="J124" s="25" t="s">
        <v>397</v>
      </c>
      <c r="N124" s="27" t="s">
        <v>942</v>
      </c>
    </row>
    <row r="125" spans="3:19" x14ac:dyDescent="0.3">
      <c r="C125" s="25" t="s">
        <v>452</v>
      </c>
      <c r="J125" s="25" t="s">
        <v>397</v>
      </c>
      <c r="N125" s="25" t="s">
        <v>451</v>
      </c>
      <c r="S125" s="25" t="s">
        <v>397</v>
      </c>
    </row>
    <row r="126" spans="3:19" x14ac:dyDescent="0.3">
      <c r="N126" s="25" t="s">
        <v>933</v>
      </c>
      <c r="S126" s="25" t="s">
        <v>397</v>
      </c>
    </row>
    <row r="127" spans="3:19" x14ac:dyDescent="0.3">
      <c r="C127" s="25" t="s">
        <v>453</v>
      </c>
      <c r="J127" s="25" t="s">
        <v>397</v>
      </c>
      <c r="N127" s="25" t="s">
        <v>934</v>
      </c>
      <c r="S127" s="25" t="s">
        <v>397</v>
      </c>
    </row>
    <row r="128" spans="3:19" x14ac:dyDescent="0.3">
      <c r="C128" s="25" t="s">
        <v>454</v>
      </c>
      <c r="J128" s="25" t="s">
        <v>397</v>
      </c>
      <c r="N128" s="25" t="s">
        <v>935</v>
      </c>
      <c r="S128" s="25" t="s">
        <v>397</v>
      </c>
    </row>
    <row r="129" spans="3:19" x14ac:dyDescent="0.3">
      <c r="C129" s="25" t="s">
        <v>455</v>
      </c>
      <c r="J129" s="25" t="s">
        <v>397</v>
      </c>
      <c r="N129" s="25" t="s">
        <v>461</v>
      </c>
      <c r="S129" s="25" t="s">
        <v>397</v>
      </c>
    </row>
    <row r="130" spans="3:19" x14ac:dyDescent="0.3">
      <c r="C130" s="25" t="s">
        <v>456</v>
      </c>
      <c r="J130" s="25" t="s">
        <v>397</v>
      </c>
    </row>
    <row r="131" spans="3:19" x14ac:dyDescent="0.3">
      <c r="C131" s="25" t="s">
        <v>457</v>
      </c>
      <c r="J131" s="25" t="s">
        <v>397</v>
      </c>
    </row>
    <row r="132" spans="3:19" x14ac:dyDescent="0.3">
      <c r="C132" s="25" t="s">
        <v>458</v>
      </c>
      <c r="J132" s="25" t="s">
        <v>397</v>
      </c>
    </row>
    <row r="133" spans="3:19" x14ac:dyDescent="0.3">
      <c r="C133" s="25" t="s">
        <v>459</v>
      </c>
      <c r="J133" s="25" t="s">
        <v>397</v>
      </c>
    </row>
    <row r="134" spans="3:19" x14ac:dyDescent="0.3">
      <c r="C134" s="25" t="s">
        <v>460</v>
      </c>
      <c r="J134" s="25" t="s">
        <v>397</v>
      </c>
    </row>
    <row r="135" spans="3:19" x14ac:dyDescent="0.3">
      <c r="C135" s="25" t="s">
        <v>461</v>
      </c>
      <c r="J135" s="25" t="s">
        <v>397</v>
      </c>
    </row>
    <row r="136" spans="3:19" x14ac:dyDescent="0.3">
      <c r="N136" s="27" t="s">
        <v>942</v>
      </c>
    </row>
    <row r="137" spans="3:19" x14ac:dyDescent="0.3">
      <c r="C137" s="25" t="s">
        <v>462</v>
      </c>
      <c r="J137" s="25" t="s">
        <v>463</v>
      </c>
      <c r="N137" s="25" t="s">
        <v>944</v>
      </c>
      <c r="S137" s="25" t="s">
        <v>463</v>
      </c>
    </row>
    <row r="138" spans="3:19" x14ac:dyDescent="0.3">
      <c r="C138" s="25" t="s">
        <v>464</v>
      </c>
      <c r="J138" s="25" t="s">
        <v>450</v>
      </c>
      <c r="N138" s="25" t="s">
        <v>464</v>
      </c>
      <c r="S138" s="25" t="s">
        <v>450</v>
      </c>
    </row>
    <row r="139" spans="3:19" x14ac:dyDescent="0.3">
      <c r="C139" s="25" t="s">
        <v>465</v>
      </c>
      <c r="J139" s="25" t="s">
        <v>450</v>
      </c>
      <c r="N139" s="25" t="s">
        <v>945</v>
      </c>
      <c r="S139" s="25" t="s">
        <v>450</v>
      </c>
    </row>
    <row r="140" spans="3:19" x14ac:dyDescent="0.3">
      <c r="C140" s="25" t="s">
        <v>466</v>
      </c>
      <c r="J140" s="25" t="s">
        <v>943</v>
      </c>
      <c r="N140" s="25" t="s">
        <v>466</v>
      </c>
      <c r="S140" s="25" t="s">
        <v>943</v>
      </c>
    </row>
    <row r="141" spans="3:19" x14ac:dyDescent="0.3">
      <c r="C141" s="25" t="s">
        <v>467</v>
      </c>
      <c r="J141" s="25" t="s">
        <v>943</v>
      </c>
      <c r="N141" s="25" t="s">
        <v>467</v>
      </c>
      <c r="S141" s="25" t="s">
        <v>943</v>
      </c>
    </row>
    <row r="143" spans="3:19" x14ac:dyDescent="0.3">
      <c r="C143" s="25" t="s">
        <v>468</v>
      </c>
      <c r="J143" s="25" t="s">
        <v>397</v>
      </c>
      <c r="N143" s="25" t="s">
        <v>946</v>
      </c>
      <c r="S143" s="25" t="s">
        <v>397</v>
      </c>
    </row>
    <row r="144" spans="3:19" x14ac:dyDescent="0.3">
      <c r="C144" s="25" t="s">
        <v>469</v>
      </c>
      <c r="J144" s="25" t="s">
        <v>397</v>
      </c>
      <c r="N144" s="25" t="s">
        <v>469</v>
      </c>
      <c r="S144" s="25" t="s">
        <v>397</v>
      </c>
    </row>
    <row r="145" spans="3:19" x14ac:dyDescent="0.3">
      <c r="C145" s="25" t="s">
        <v>470</v>
      </c>
      <c r="J145" s="25" t="s">
        <v>397</v>
      </c>
      <c r="N145" s="25" t="s">
        <v>947</v>
      </c>
      <c r="S145" s="25" t="s">
        <v>397</v>
      </c>
    </row>
    <row r="146" spans="3:19" x14ac:dyDescent="0.3">
      <c r="C146" s="25" t="s">
        <v>471</v>
      </c>
      <c r="J146" s="25" t="s">
        <v>397</v>
      </c>
      <c r="N146" s="25" t="s">
        <v>471</v>
      </c>
      <c r="S146" s="25" t="s">
        <v>397</v>
      </c>
    </row>
    <row r="147" spans="3:19" x14ac:dyDescent="0.3">
      <c r="C147" s="25" t="s">
        <v>472</v>
      </c>
      <c r="J147" s="25" t="s">
        <v>397</v>
      </c>
      <c r="N147" s="25" t="s">
        <v>472</v>
      </c>
      <c r="S147" s="25" t="s">
        <v>397</v>
      </c>
    </row>
    <row r="148" spans="3:19" x14ac:dyDescent="0.3">
      <c r="C148" s="25" t="s">
        <v>473</v>
      </c>
      <c r="J148" s="25" t="s">
        <v>397</v>
      </c>
      <c r="N148" s="25" t="s">
        <v>473</v>
      </c>
      <c r="S148" s="25" t="s">
        <v>397</v>
      </c>
    </row>
    <row r="150" spans="3:19" x14ac:dyDescent="0.3">
      <c r="C150" s="25" t="s">
        <v>474</v>
      </c>
      <c r="J150" s="25" t="s">
        <v>475</v>
      </c>
    </row>
    <row r="151" spans="3:19" x14ac:dyDescent="0.3">
      <c r="C151" s="25" t="s">
        <v>476</v>
      </c>
      <c r="J151" s="25" t="s">
        <v>399</v>
      </c>
    </row>
    <row r="152" spans="3:19" x14ac:dyDescent="0.3">
      <c r="C152" s="25" t="s">
        <v>477</v>
      </c>
      <c r="J152" s="25" t="s">
        <v>399</v>
      </c>
    </row>
    <row r="153" spans="3:19" x14ac:dyDescent="0.3">
      <c r="C153" s="25" t="s">
        <v>478</v>
      </c>
      <c r="J153" s="25" t="s">
        <v>399</v>
      </c>
    </row>
    <row r="154" spans="3:19" x14ac:dyDescent="0.3">
      <c r="C154" s="25" t="s">
        <v>479</v>
      </c>
      <c r="J154" s="25" t="s">
        <v>399</v>
      </c>
    </row>
    <row r="155" spans="3:19" x14ac:dyDescent="0.3">
      <c r="C155" s="25" t="s">
        <v>480</v>
      </c>
      <c r="J155" s="25" t="s">
        <v>399</v>
      </c>
    </row>
    <row r="156" spans="3:19" x14ac:dyDescent="0.3">
      <c r="C156" s="25" t="s">
        <v>481</v>
      </c>
      <c r="J156" s="25" t="s">
        <v>450</v>
      </c>
    </row>
    <row r="157" spans="3:19" x14ac:dyDescent="0.3">
      <c r="N157" s="27" t="s">
        <v>942</v>
      </c>
    </row>
    <row r="158" spans="3:19" x14ac:dyDescent="0.3">
      <c r="C158" s="25" t="s">
        <v>482</v>
      </c>
      <c r="J158" s="25" t="s">
        <v>397</v>
      </c>
      <c r="N158" s="25" t="s">
        <v>482</v>
      </c>
      <c r="S158" s="25" t="s">
        <v>397</v>
      </c>
    </row>
    <row r="159" spans="3:19" x14ac:dyDescent="0.3">
      <c r="C159" s="25" t="s">
        <v>483</v>
      </c>
      <c r="J159" s="25" t="s">
        <v>397</v>
      </c>
      <c r="N159" s="25" t="s">
        <v>483</v>
      </c>
      <c r="S159" s="25" t="s">
        <v>397</v>
      </c>
    </row>
    <row r="160" spans="3:19" x14ac:dyDescent="0.3">
      <c r="C160" s="25" t="s">
        <v>484</v>
      </c>
      <c r="J160" s="25" t="s">
        <v>397</v>
      </c>
      <c r="N160" s="25" t="s">
        <v>484</v>
      </c>
      <c r="S160" s="25" t="s">
        <v>397</v>
      </c>
    </row>
    <row r="161" spans="2:19" x14ac:dyDescent="0.3">
      <c r="C161" s="25" t="s">
        <v>949</v>
      </c>
      <c r="J161" s="25" t="s">
        <v>397</v>
      </c>
      <c r="N161" s="25" t="s">
        <v>948</v>
      </c>
      <c r="S161" s="25" t="s">
        <v>397</v>
      </c>
    </row>
    <row r="163" spans="2:19" x14ac:dyDescent="0.3">
      <c r="C163" s="25" t="s">
        <v>485</v>
      </c>
    </row>
    <row r="166" spans="2:19" x14ac:dyDescent="0.3">
      <c r="B166" s="25" t="s">
        <v>486</v>
      </c>
    </row>
    <row r="167" spans="2:19" x14ac:dyDescent="0.3">
      <c r="B167" s="25" t="s">
        <v>487</v>
      </c>
    </row>
    <row r="168" spans="2:19" x14ac:dyDescent="0.3">
      <c r="D168" s="25" t="s">
        <v>488</v>
      </c>
    </row>
    <row r="169" spans="2:19" x14ac:dyDescent="0.3">
      <c r="D169" s="25" t="s">
        <v>489</v>
      </c>
    </row>
    <row r="170" spans="2:19" x14ac:dyDescent="0.3">
      <c r="D170" s="25" t="s">
        <v>490</v>
      </c>
    </row>
    <row r="172" spans="2:19" x14ac:dyDescent="0.3">
      <c r="D172" s="25" t="s">
        <v>491</v>
      </c>
    </row>
    <row r="173" spans="2:19" x14ac:dyDescent="0.3">
      <c r="D173" s="25" t="s">
        <v>492</v>
      </c>
    </row>
    <row r="174" spans="2:19" x14ac:dyDescent="0.3">
      <c r="D174" s="25" t="s">
        <v>493</v>
      </c>
    </row>
    <row r="175" spans="2:19" x14ac:dyDescent="0.3">
      <c r="D175" s="25" t="s">
        <v>494</v>
      </c>
    </row>
    <row r="176" spans="2:19" x14ac:dyDescent="0.3">
      <c r="D176" s="25" t="s">
        <v>495</v>
      </c>
    </row>
    <row r="177" spans="2:4" x14ac:dyDescent="0.3">
      <c r="D177" s="25" t="s">
        <v>496</v>
      </c>
    </row>
    <row r="179" spans="2:4" x14ac:dyDescent="0.3">
      <c r="B179" s="25" t="s">
        <v>497</v>
      </c>
    </row>
    <row r="181" spans="2:4" x14ac:dyDescent="0.3">
      <c r="C181" s="25" t="s">
        <v>498</v>
      </c>
    </row>
    <row r="183" spans="2:4" x14ac:dyDescent="0.3">
      <c r="C183" s="28" t="s">
        <v>499</v>
      </c>
    </row>
    <row r="184" spans="2:4" x14ac:dyDescent="0.3">
      <c r="C184" s="25" t="s">
        <v>500</v>
      </c>
    </row>
    <row r="185" spans="2:4" x14ac:dyDescent="0.3">
      <c r="C185" s="25" t="s">
        <v>501</v>
      </c>
    </row>
    <row r="186" spans="2:4" x14ac:dyDescent="0.3">
      <c r="C186" s="25" t="s">
        <v>502</v>
      </c>
    </row>
    <row r="187" spans="2:4" x14ac:dyDescent="0.3">
      <c r="C187" s="25" t="s">
        <v>503</v>
      </c>
    </row>
    <row r="188" spans="2:4" x14ac:dyDescent="0.3">
      <c r="C188" s="25" t="s">
        <v>504</v>
      </c>
    </row>
    <row r="189" spans="2:4" x14ac:dyDescent="0.3">
      <c r="C189" s="25" t="s">
        <v>505</v>
      </c>
    </row>
    <row r="190" spans="2:4" x14ac:dyDescent="0.3">
      <c r="C190" s="25" t="s">
        <v>506</v>
      </c>
    </row>
    <row r="191" spans="2:4" x14ac:dyDescent="0.3">
      <c r="C191" s="25" t="s">
        <v>507</v>
      </c>
    </row>
    <row r="192" spans="2:4" x14ac:dyDescent="0.3">
      <c r="C192" s="25" t="s">
        <v>508</v>
      </c>
    </row>
    <row r="193" spans="3:8" x14ac:dyDescent="0.3">
      <c r="C193" s="25" t="s">
        <v>509</v>
      </c>
    </row>
    <row r="194" spans="3:8" x14ac:dyDescent="0.3">
      <c r="C194" s="25" t="s">
        <v>510</v>
      </c>
    </row>
    <row r="195" spans="3:8" x14ac:dyDescent="0.3">
      <c r="C195" s="25" t="s">
        <v>511</v>
      </c>
    </row>
    <row r="196" spans="3:8" x14ac:dyDescent="0.3">
      <c r="C196" s="25" t="s">
        <v>512</v>
      </c>
    </row>
    <row r="197" spans="3:8" x14ac:dyDescent="0.3">
      <c r="C197" s="25" t="s">
        <v>513</v>
      </c>
    </row>
    <row r="198" spans="3:8" x14ac:dyDescent="0.3">
      <c r="C198" s="25" t="s">
        <v>514</v>
      </c>
    </row>
    <row r="199" spans="3:8" x14ac:dyDescent="0.3">
      <c r="C199" s="25" t="s">
        <v>515</v>
      </c>
    </row>
    <row r="201" spans="3:8" x14ac:dyDescent="0.3">
      <c r="C201" s="28" t="s">
        <v>516</v>
      </c>
    </row>
    <row r="202" spans="3:8" x14ac:dyDescent="0.3">
      <c r="C202" s="25" t="s">
        <v>517</v>
      </c>
    </row>
    <row r="203" spans="3:8" x14ac:dyDescent="0.3">
      <c r="E203" s="25" t="s">
        <v>518</v>
      </c>
    </row>
    <row r="204" spans="3:8" x14ac:dyDescent="0.3">
      <c r="C204" s="25" t="s">
        <v>519</v>
      </c>
    </row>
    <row r="206" spans="3:8" x14ac:dyDescent="0.3">
      <c r="C206" s="25" t="s">
        <v>520</v>
      </c>
      <c r="H206" s="25" t="s">
        <v>521</v>
      </c>
    </row>
    <row r="207" spans="3:8" x14ac:dyDescent="0.3">
      <c r="C207" s="28" t="s">
        <v>522</v>
      </c>
      <c r="D207" s="29"/>
      <c r="E207" s="29"/>
    </row>
    <row r="208" spans="3:8" x14ac:dyDescent="0.3">
      <c r="C208" s="29" t="s">
        <v>523</v>
      </c>
      <c r="D208" s="29"/>
      <c r="E208" s="29"/>
    </row>
    <row r="209" spans="3:14" x14ac:dyDescent="0.3">
      <c r="C209" s="29" t="s">
        <v>524</v>
      </c>
      <c r="D209" s="29" t="s">
        <v>525</v>
      </c>
    </row>
    <row r="211" spans="3:14" x14ac:dyDescent="0.3">
      <c r="C211" s="25" t="s">
        <v>526</v>
      </c>
    </row>
    <row r="212" spans="3:14" x14ac:dyDescent="0.3">
      <c r="E212" s="25" t="s">
        <v>525</v>
      </c>
      <c r="N212" s="27" t="s">
        <v>942</v>
      </c>
    </row>
    <row r="213" spans="3:14" x14ac:dyDescent="0.3">
      <c r="C213" s="25" t="s">
        <v>527</v>
      </c>
      <c r="N213" s="25" t="s">
        <v>950</v>
      </c>
    </row>
    <row r="214" spans="3:14" x14ac:dyDescent="0.3">
      <c r="C214" s="25" t="s">
        <v>528</v>
      </c>
      <c r="N214" s="25" t="s">
        <v>528</v>
      </c>
    </row>
    <row r="215" spans="3:14" x14ac:dyDescent="0.3">
      <c r="C215" s="25" t="s">
        <v>529</v>
      </c>
      <c r="N215" s="25" t="s">
        <v>951</v>
      </c>
    </row>
    <row r="217" spans="3:14" x14ac:dyDescent="0.3">
      <c r="C217" s="28" t="s">
        <v>530</v>
      </c>
    </row>
    <row r="218" spans="3:14" x14ac:dyDescent="0.3">
      <c r="C218" s="25" t="s">
        <v>531</v>
      </c>
    </row>
    <row r="220" spans="3:14" x14ac:dyDescent="0.3">
      <c r="C220" s="28" t="s">
        <v>532</v>
      </c>
    </row>
    <row r="221" spans="3:14" x14ac:dyDescent="0.3">
      <c r="C221" s="25" t="s">
        <v>533</v>
      </c>
    </row>
    <row r="223" spans="3:14" x14ac:dyDescent="0.3">
      <c r="C223" s="25" t="s">
        <v>534</v>
      </c>
      <c r="N223" s="27" t="s">
        <v>942</v>
      </c>
    </row>
    <row r="224" spans="3:14" x14ac:dyDescent="0.3">
      <c r="C224" s="25" t="s">
        <v>535</v>
      </c>
      <c r="N224" s="25" t="s">
        <v>937</v>
      </c>
    </row>
    <row r="225" spans="2:14" x14ac:dyDescent="0.3">
      <c r="C225" s="25" t="s">
        <v>536</v>
      </c>
      <c r="N225" s="25" t="s">
        <v>938</v>
      </c>
    </row>
    <row r="226" spans="2:14" x14ac:dyDescent="0.3">
      <c r="C226" s="25" t="s">
        <v>537</v>
      </c>
      <c r="N226" s="25" t="s">
        <v>939</v>
      </c>
    </row>
    <row r="228" spans="2:14" x14ac:dyDescent="0.3">
      <c r="C228" s="25" t="s">
        <v>538</v>
      </c>
    </row>
    <row r="229" spans="2:14" x14ac:dyDescent="0.3">
      <c r="C229" s="25" t="s">
        <v>539</v>
      </c>
    </row>
    <row r="230" spans="2:14" x14ac:dyDescent="0.3">
      <c r="C230" s="25" t="s">
        <v>540</v>
      </c>
      <c r="N230" s="25" t="s">
        <v>940</v>
      </c>
    </row>
    <row r="232" spans="2:14" x14ac:dyDescent="0.3">
      <c r="C232" s="25" t="s">
        <v>541</v>
      </c>
      <c r="N232" s="25" t="s">
        <v>941</v>
      </c>
    </row>
    <row r="234" spans="2:14" x14ac:dyDescent="0.3">
      <c r="C234" s="25" t="s">
        <v>542</v>
      </c>
    </row>
    <row r="235" spans="2:14" x14ac:dyDescent="0.3">
      <c r="C235" s="25" t="s">
        <v>543</v>
      </c>
    </row>
    <row r="236" spans="2:14" x14ac:dyDescent="0.3">
      <c r="C236" s="25" t="s">
        <v>544</v>
      </c>
    </row>
    <row r="237" spans="2:14" x14ac:dyDescent="0.3">
      <c r="C237" s="25" t="s">
        <v>545</v>
      </c>
    </row>
    <row r="238" spans="2:14" x14ac:dyDescent="0.3">
      <c r="C238" s="25" t="s">
        <v>546</v>
      </c>
    </row>
    <row r="240" spans="2:14" x14ac:dyDescent="0.3">
      <c r="B240" s="26" t="s">
        <v>936</v>
      </c>
    </row>
    <row r="241" spans="3:4" x14ac:dyDescent="0.3">
      <c r="C241" s="25" t="s">
        <v>547</v>
      </c>
    </row>
    <row r="242" spans="3:4" x14ac:dyDescent="0.3">
      <c r="C242" s="25" t="s">
        <v>548</v>
      </c>
    </row>
    <row r="243" spans="3:4" x14ac:dyDescent="0.3">
      <c r="D243" s="25" t="s">
        <v>549</v>
      </c>
    </row>
    <row r="244" spans="3:4" x14ac:dyDescent="0.3">
      <c r="D244" s="25" t="s">
        <v>954</v>
      </c>
    </row>
    <row r="245" spans="3:4" x14ac:dyDescent="0.3">
      <c r="D245" s="25" t="s">
        <v>550</v>
      </c>
    </row>
    <row r="246" spans="3:4" x14ac:dyDescent="0.3">
      <c r="D246" s="25" t="s">
        <v>551</v>
      </c>
    </row>
    <row r="247" spans="3:4" x14ac:dyDescent="0.3">
      <c r="D247" s="25" t="s">
        <v>552</v>
      </c>
    </row>
    <row r="248" spans="3:4" x14ac:dyDescent="0.3">
      <c r="D248" s="25" t="s">
        <v>553</v>
      </c>
    </row>
    <row r="249" spans="3:4" x14ac:dyDescent="0.3">
      <c r="D249" s="25" t="s">
        <v>554</v>
      </c>
    </row>
    <row r="250" spans="3:4" x14ac:dyDescent="0.3">
      <c r="D250" s="25" t="s">
        <v>955</v>
      </c>
    </row>
    <row r="251" spans="3:4" x14ac:dyDescent="0.3">
      <c r="D251" s="25" t="s">
        <v>956</v>
      </c>
    </row>
    <row r="252" spans="3:4" x14ac:dyDescent="0.3">
      <c r="D252" s="25" t="s">
        <v>555</v>
      </c>
    </row>
    <row r="253" spans="3:4" x14ac:dyDescent="0.3">
      <c r="D253" s="25" t="s">
        <v>556</v>
      </c>
    </row>
    <row r="254" spans="3:4" x14ac:dyDescent="0.3">
      <c r="D254" s="25" t="s">
        <v>557</v>
      </c>
    </row>
    <row r="255" spans="3:4" x14ac:dyDescent="0.3">
      <c r="D255" s="25" t="s">
        <v>558</v>
      </c>
    </row>
    <row r="256" spans="3:4" x14ac:dyDescent="0.3">
      <c r="D256" s="25" t="s">
        <v>957</v>
      </c>
    </row>
    <row r="257" spans="2:6" x14ac:dyDescent="0.3">
      <c r="D257" s="25" t="s">
        <v>958</v>
      </c>
    </row>
    <row r="258" spans="2:6" x14ac:dyDescent="0.3">
      <c r="D258" s="25" t="s">
        <v>959</v>
      </c>
    </row>
    <row r="259" spans="2:6" x14ac:dyDescent="0.3">
      <c r="C259" s="25" t="s">
        <v>559</v>
      </c>
      <c r="F259" s="25" t="s">
        <v>560</v>
      </c>
    </row>
    <row r="261" spans="2:6" x14ac:dyDescent="0.3">
      <c r="B261" s="26" t="s">
        <v>952</v>
      </c>
    </row>
    <row r="262" spans="2:6" x14ac:dyDescent="0.3">
      <c r="C262" s="25" t="s">
        <v>561</v>
      </c>
    </row>
    <row r="263" spans="2:6" x14ac:dyDescent="0.3">
      <c r="C263" s="25" t="s">
        <v>562</v>
      </c>
    </row>
    <row r="264" spans="2:6" x14ac:dyDescent="0.3">
      <c r="C264" s="25" t="s">
        <v>563</v>
      </c>
    </row>
    <row r="266" spans="2:6" x14ac:dyDescent="0.3">
      <c r="C266" s="25" t="s">
        <v>564</v>
      </c>
    </row>
    <row r="267" spans="2:6" x14ac:dyDescent="0.3">
      <c r="C267" s="25" t="s">
        <v>565</v>
      </c>
    </row>
    <row r="268" spans="2:6" x14ac:dyDescent="0.3">
      <c r="C268" s="25" t="s">
        <v>566</v>
      </c>
    </row>
    <row r="270" spans="2:6" x14ac:dyDescent="0.3">
      <c r="C270" s="25" t="s">
        <v>567</v>
      </c>
    </row>
    <row r="272" spans="2:6" x14ac:dyDescent="0.3">
      <c r="B272" s="26" t="s">
        <v>953</v>
      </c>
    </row>
    <row r="274" spans="3:19" x14ac:dyDescent="0.3">
      <c r="C274" s="25" t="s">
        <v>568</v>
      </c>
    </row>
    <row r="275" spans="3:19" x14ac:dyDescent="0.3">
      <c r="C275" s="25" t="s">
        <v>569</v>
      </c>
    </row>
    <row r="276" spans="3:19" x14ac:dyDescent="0.3">
      <c r="C276" s="26" t="s">
        <v>960</v>
      </c>
    </row>
    <row r="277" spans="3:19" x14ac:dyDescent="0.3">
      <c r="C277" s="25" t="s">
        <v>570</v>
      </c>
    </row>
    <row r="278" spans="3:19" x14ac:dyDescent="0.3">
      <c r="C278" s="25" t="s">
        <v>571</v>
      </c>
    </row>
    <row r="280" spans="3:19" x14ac:dyDescent="0.3">
      <c r="C280" s="25" t="s">
        <v>572</v>
      </c>
    </row>
    <row r="281" spans="3:19" x14ac:dyDescent="0.3">
      <c r="C281" s="25" t="s">
        <v>573</v>
      </c>
      <c r="P281" s="26" t="s">
        <v>961</v>
      </c>
    </row>
    <row r="282" spans="3:19" x14ac:dyDescent="0.3">
      <c r="C282" s="26" t="s">
        <v>960</v>
      </c>
    </row>
    <row r="283" spans="3:19" x14ac:dyDescent="0.3">
      <c r="C283" s="25" t="s">
        <v>574</v>
      </c>
    </row>
    <row r="284" spans="3:19" x14ac:dyDescent="0.3">
      <c r="C284" s="25" t="s">
        <v>575</v>
      </c>
    </row>
    <row r="285" spans="3:19" x14ac:dyDescent="0.3">
      <c r="C285" s="25" t="s">
        <v>576</v>
      </c>
    </row>
    <row r="286" spans="3:19" x14ac:dyDescent="0.3">
      <c r="S286" s="27" t="s">
        <v>942</v>
      </c>
    </row>
    <row r="287" spans="3:19" x14ac:dyDescent="0.3">
      <c r="C287" s="25" t="s">
        <v>964</v>
      </c>
      <c r="P287" s="26" t="s">
        <v>962</v>
      </c>
      <c r="S287" s="25" t="s">
        <v>965</v>
      </c>
    </row>
    <row r="288" spans="3:19" x14ac:dyDescent="0.3">
      <c r="C288" s="26" t="s">
        <v>960</v>
      </c>
    </row>
    <row r="289" spans="3:20" x14ac:dyDescent="0.3">
      <c r="C289" s="25" t="s">
        <v>577</v>
      </c>
      <c r="S289" s="25" t="s">
        <v>968</v>
      </c>
    </row>
    <row r="290" spans="3:20" x14ac:dyDescent="0.3">
      <c r="C290" s="25" t="s">
        <v>578</v>
      </c>
      <c r="S290" s="25" t="s">
        <v>969</v>
      </c>
    </row>
    <row r="291" spans="3:20" x14ac:dyDescent="0.3">
      <c r="C291" s="25" t="s">
        <v>579</v>
      </c>
      <c r="S291" s="25" t="s">
        <v>970</v>
      </c>
    </row>
    <row r="292" spans="3:20" x14ac:dyDescent="0.3">
      <c r="C292" s="25" t="s">
        <v>580</v>
      </c>
    </row>
    <row r="294" spans="3:20" x14ac:dyDescent="0.3">
      <c r="C294" s="25" t="s">
        <v>581</v>
      </c>
      <c r="S294" s="25" t="s">
        <v>581</v>
      </c>
    </row>
    <row r="295" spans="3:20" x14ac:dyDescent="0.3">
      <c r="D295" s="25" t="s">
        <v>582</v>
      </c>
      <c r="T295" s="25" t="s">
        <v>582</v>
      </c>
    </row>
    <row r="296" spans="3:20" x14ac:dyDescent="0.3">
      <c r="D296" s="25" t="s">
        <v>583</v>
      </c>
      <c r="T296" s="25" t="s">
        <v>583</v>
      </c>
    </row>
    <row r="297" spans="3:20" x14ac:dyDescent="0.3">
      <c r="D297" s="27" t="s">
        <v>584</v>
      </c>
      <c r="T297" s="25" t="s">
        <v>971</v>
      </c>
    </row>
    <row r="298" spans="3:20" x14ac:dyDescent="0.3">
      <c r="D298" s="27" t="s">
        <v>585</v>
      </c>
      <c r="T298" s="25" t="s">
        <v>972</v>
      </c>
    </row>
    <row r="299" spans="3:20" x14ac:dyDescent="0.3">
      <c r="D299" s="27" t="s">
        <v>586</v>
      </c>
      <c r="S299" s="25" t="s">
        <v>587</v>
      </c>
    </row>
    <row r="300" spans="3:20" x14ac:dyDescent="0.3">
      <c r="C300" s="25" t="s">
        <v>587</v>
      </c>
      <c r="T300" s="25" t="s">
        <v>582</v>
      </c>
    </row>
    <row r="301" spans="3:20" x14ac:dyDescent="0.3">
      <c r="D301" s="25" t="s">
        <v>582</v>
      </c>
      <c r="T301" s="25" t="s">
        <v>588</v>
      </c>
    </row>
    <row r="302" spans="3:20" x14ac:dyDescent="0.3">
      <c r="D302" s="25" t="s">
        <v>588</v>
      </c>
      <c r="T302" s="25" t="s">
        <v>973</v>
      </c>
    </row>
    <row r="303" spans="3:20" x14ac:dyDescent="0.3">
      <c r="D303" s="27" t="s">
        <v>589</v>
      </c>
      <c r="T303" s="25" t="s">
        <v>974</v>
      </c>
    </row>
    <row r="304" spans="3:20" x14ac:dyDescent="0.3">
      <c r="D304" s="27" t="s">
        <v>590</v>
      </c>
      <c r="S304" s="25" t="s">
        <v>592</v>
      </c>
    </row>
    <row r="305" spans="2:22" x14ac:dyDescent="0.3">
      <c r="D305" s="27" t="s">
        <v>591</v>
      </c>
      <c r="T305" s="25" t="s">
        <v>582</v>
      </c>
    </row>
    <row r="306" spans="2:22" x14ac:dyDescent="0.3">
      <c r="C306" s="25" t="s">
        <v>592</v>
      </c>
      <c r="T306" s="25" t="s">
        <v>593</v>
      </c>
    </row>
    <row r="307" spans="2:22" x14ac:dyDescent="0.3">
      <c r="D307" s="25" t="s">
        <v>582</v>
      </c>
      <c r="T307" s="25" t="s">
        <v>975</v>
      </c>
    </row>
    <row r="308" spans="2:22" x14ac:dyDescent="0.3">
      <c r="D308" s="25" t="s">
        <v>593</v>
      </c>
      <c r="T308" s="25" t="s">
        <v>976</v>
      </c>
    </row>
    <row r="309" spans="2:22" x14ac:dyDescent="0.3">
      <c r="D309" s="27" t="s">
        <v>594</v>
      </c>
      <c r="S309" s="25" t="s">
        <v>597</v>
      </c>
    </row>
    <row r="310" spans="2:22" x14ac:dyDescent="0.3">
      <c r="D310" s="27" t="s">
        <v>595</v>
      </c>
    </row>
    <row r="311" spans="2:22" x14ac:dyDescent="0.3">
      <c r="D311" s="27" t="s">
        <v>596</v>
      </c>
    </row>
    <row r="312" spans="2:22" x14ac:dyDescent="0.3">
      <c r="C312" s="25" t="s">
        <v>597</v>
      </c>
    </row>
    <row r="313" spans="2:22" x14ac:dyDescent="0.3">
      <c r="S313" s="27" t="s">
        <v>942</v>
      </c>
    </row>
    <row r="314" spans="2:22" x14ac:dyDescent="0.3">
      <c r="B314" s="26" t="s">
        <v>963</v>
      </c>
      <c r="S314" s="26" t="s">
        <v>982</v>
      </c>
      <c r="V314" s="25" t="s">
        <v>978</v>
      </c>
    </row>
    <row r="315" spans="2:22" x14ac:dyDescent="0.3">
      <c r="C315" s="25" t="s">
        <v>977</v>
      </c>
      <c r="S315" s="25" t="s">
        <v>979</v>
      </c>
    </row>
    <row r="316" spans="2:22" x14ac:dyDescent="0.3">
      <c r="C316" s="27" t="s">
        <v>598</v>
      </c>
      <c r="S316" s="25" t="s">
        <v>980</v>
      </c>
    </row>
    <row r="317" spans="2:22" x14ac:dyDescent="0.3">
      <c r="C317" s="27" t="s">
        <v>599</v>
      </c>
      <c r="S317" s="25" t="s">
        <v>981</v>
      </c>
    </row>
    <row r="318" spans="2:22" x14ac:dyDescent="0.3">
      <c r="C318" s="27" t="s">
        <v>600</v>
      </c>
    </row>
    <row r="319" spans="2:22" x14ac:dyDescent="0.3">
      <c r="C319" s="25" t="s">
        <v>983</v>
      </c>
    </row>
    <row r="320" spans="2:22" x14ac:dyDescent="0.3">
      <c r="F320" s="25" t="s">
        <v>984</v>
      </c>
    </row>
    <row r="322" spans="3:20" x14ac:dyDescent="0.3">
      <c r="C322" s="27" t="s">
        <v>601</v>
      </c>
    </row>
    <row r="323" spans="3:20" x14ac:dyDescent="0.3">
      <c r="C323" s="27" t="s">
        <v>602</v>
      </c>
    </row>
    <row r="324" spans="3:20" x14ac:dyDescent="0.3">
      <c r="C324" s="27" t="s">
        <v>603</v>
      </c>
    </row>
    <row r="325" spans="3:20" x14ac:dyDescent="0.3">
      <c r="C325" s="27" t="s">
        <v>604</v>
      </c>
    </row>
    <row r="326" spans="3:20" x14ac:dyDescent="0.3">
      <c r="C326" s="27" t="s">
        <v>605</v>
      </c>
    </row>
    <row r="328" spans="3:20" x14ac:dyDescent="0.3">
      <c r="C328" s="25" t="s">
        <v>606</v>
      </c>
    </row>
    <row r="329" spans="3:20" x14ac:dyDescent="0.3">
      <c r="S329" s="27" t="s">
        <v>942</v>
      </c>
    </row>
    <row r="330" spans="3:20" x14ac:dyDescent="0.3">
      <c r="C330" s="25" t="s">
        <v>581</v>
      </c>
      <c r="S330" s="25" t="s">
        <v>581</v>
      </c>
    </row>
    <row r="331" spans="3:20" x14ac:dyDescent="0.3">
      <c r="D331" s="25" t="s">
        <v>986</v>
      </c>
      <c r="T331" s="25" t="s">
        <v>985</v>
      </c>
    </row>
    <row r="332" spans="3:20" x14ac:dyDescent="0.3">
      <c r="C332" s="25" t="s">
        <v>592</v>
      </c>
      <c r="S332" s="25" t="s">
        <v>592</v>
      </c>
    </row>
    <row r="333" spans="3:20" x14ac:dyDescent="0.3">
      <c r="D333" s="25" t="s">
        <v>607</v>
      </c>
      <c r="T333" s="25" t="s">
        <v>607</v>
      </c>
    </row>
    <row r="334" spans="3:20" x14ac:dyDescent="0.3">
      <c r="C334" s="25" t="s">
        <v>597</v>
      </c>
      <c r="S334" s="25" t="s">
        <v>597</v>
      </c>
    </row>
    <row r="336" spans="3:20" x14ac:dyDescent="0.3">
      <c r="C336" s="25" t="s">
        <v>608</v>
      </c>
    </row>
    <row r="337" spans="3:21" x14ac:dyDescent="0.3">
      <c r="C337" s="25" t="s">
        <v>609</v>
      </c>
    </row>
    <row r="338" spans="3:21" x14ac:dyDescent="0.3">
      <c r="C338" s="25" t="s">
        <v>610</v>
      </c>
    </row>
    <row r="340" spans="3:21" x14ac:dyDescent="0.3">
      <c r="C340" s="27" t="s">
        <v>990</v>
      </c>
      <c r="H340" s="30" t="s">
        <v>991</v>
      </c>
      <c r="S340" s="25" t="s">
        <v>987</v>
      </c>
    </row>
    <row r="341" spans="3:21" x14ac:dyDescent="0.3">
      <c r="C341" s="28" t="s">
        <v>611</v>
      </c>
    </row>
    <row r="342" spans="3:21" x14ac:dyDescent="0.3">
      <c r="C342" s="29" t="s">
        <v>612</v>
      </c>
      <c r="S342" s="28" t="s">
        <v>612</v>
      </c>
    </row>
    <row r="343" spans="3:21" x14ac:dyDescent="0.3">
      <c r="C343" s="25" t="s">
        <v>613</v>
      </c>
      <c r="S343" s="25" t="s">
        <v>992</v>
      </c>
    </row>
    <row r="344" spans="3:21" x14ac:dyDescent="0.3">
      <c r="C344" s="25" t="s">
        <v>993</v>
      </c>
      <c r="S344" s="25" t="s">
        <v>988</v>
      </c>
    </row>
    <row r="345" spans="3:21" x14ac:dyDescent="0.3">
      <c r="G345" s="25" t="s">
        <v>994</v>
      </c>
      <c r="U345" s="25" t="s">
        <v>989</v>
      </c>
    </row>
    <row r="347" spans="3:21" x14ac:dyDescent="0.3">
      <c r="C347" s="27" t="s">
        <v>614</v>
      </c>
      <c r="S347" s="25" t="s">
        <v>1000</v>
      </c>
    </row>
    <row r="348" spans="3:21" x14ac:dyDescent="0.3">
      <c r="C348" s="28" t="s">
        <v>615</v>
      </c>
      <c r="S348" s="31" t="s">
        <v>615</v>
      </c>
    </row>
    <row r="349" spans="3:21" x14ac:dyDescent="0.3">
      <c r="C349" s="25" t="s">
        <v>616</v>
      </c>
      <c r="S349" s="25" t="s">
        <v>1001</v>
      </c>
    </row>
    <row r="350" spans="3:21" x14ac:dyDescent="0.3">
      <c r="C350" s="25" t="s">
        <v>617</v>
      </c>
      <c r="S350" s="25" t="s">
        <v>1002</v>
      </c>
    </row>
    <row r="352" spans="3:21" x14ac:dyDescent="0.3">
      <c r="C352" s="25" t="s">
        <v>581</v>
      </c>
    </row>
    <row r="353" spans="2:4" x14ac:dyDescent="0.3">
      <c r="D353" s="25" t="s">
        <v>618</v>
      </c>
    </row>
    <row r="354" spans="2:4" x14ac:dyDescent="0.3">
      <c r="C354" s="25" t="s">
        <v>592</v>
      </c>
    </row>
    <row r="355" spans="2:4" x14ac:dyDescent="0.3">
      <c r="D355" s="25" t="s">
        <v>619</v>
      </c>
    </row>
    <row r="356" spans="2:4" x14ac:dyDescent="0.3">
      <c r="C356" s="25" t="s">
        <v>597</v>
      </c>
    </row>
    <row r="358" spans="2:4" x14ac:dyDescent="0.3">
      <c r="B358" s="30" t="s">
        <v>995</v>
      </c>
    </row>
    <row r="359" spans="2:4" x14ac:dyDescent="0.3">
      <c r="C359" s="25" t="s">
        <v>620</v>
      </c>
    </row>
    <row r="360" spans="2:4" x14ac:dyDescent="0.3">
      <c r="C360" s="25" t="s">
        <v>621</v>
      </c>
    </row>
    <row r="361" spans="2:4" x14ac:dyDescent="0.3">
      <c r="C361" s="25" t="s">
        <v>622</v>
      </c>
    </row>
    <row r="363" spans="2:4" x14ac:dyDescent="0.3">
      <c r="C363" s="25" t="s">
        <v>623</v>
      </c>
    </row>
    <row r="364" spans="2:4" x14ac:dyDescent="0.3">
      <c r="C364" s="25" t="s">
        <v>624</v>
      </c>
    </row>
    <row r="365" spans="2:4" x14ac:dyDescent="0.3">
      <c r="C365" s="25" t="s">
        <v>625</v>
      </c>
      <c r="D365" s="25" t="s">
        <v>626</v>
      </c>
    </row>
    <row r="367" spans="2:4" x14ac:dyDescent="0.3">
      <c r="B367" s="30" t="s">
        <v>996</v>
      </c>
    </row>
    <row r="368" spans="2:4" x14ac:dyDescent="0.3">
      <c r="B368" s="28"/>
      <c r="C368" s="25" t="s">
        <v>627</v>
      </c>
    </row>
    <row r="369" spans="2:3" x14ac:dyDescent="0.3">
      <c r="B369" s="28"/>
      <c r="C369" s="25" t="s">
        <v>628</v>
      </c>
    </row>
    <row r="370" spans="2:3" x14ac:dyDescent="0.3">
      <c r="B370" s="28"/>
      <c r="C370" s="25" t="s">
        <v>629</v>
      </c>
    </row>
    <row r="371" spans="2:3" x14ac:dyDescent="0.3">
      <c r="B371" s="28"/>
    </row>
    <row r="372" spans="2:3" x14ac:dyDescent="0.3">
      <c r="B372" s="30" t="s">
        <v>997</v>
      </c>
    </row>
    <row r="373" spans="2:3" x14ac:dyDescent="0.3">
      <c r="B373" s="28"/>
      <c r="C373" s="25" t="s">
        <v>630</v>
      </c>
    </row>
    <row r="374" spans="2:3" x14ac:dyDescent="0.3">
      <c r="B374" s="28"/>
    </row>
    <row r="375" spans="2:3" x14ac:dyDescent="0.3">
      <c r="B375" s="30" t="s">
        <v>998</v>
      </c>
    </row>
    <row r="376" spans="2:3" x14ac:dyDescent="0.3">
      <c r="B376" s="28"/>
      <c r="C376" s="25" t="s">
        <v>631</v>
      </c>
    </row>
    <row r="377" spans="2:3" x14ac:dyDescent="0.3">
      <c r="B377" s="28"/>
      <c r="C377" s="25" t="s">
        <v>632</v>
      </c>
    </row>
    <row r="378" spans="2:3" x14ac:dyDescent="0.3">
      <c r="B378" s="28"/>
      <c r="C378" s="25" t="s">
        <v>633</v>
      </c>
    </row>
    <row r="379" spans="2:3" x14ac:dyDescent="0.3">
      <c r="B379" s="28"/>
    </row>
    <row r="380" spans="2:3" x14ac:dyDescent="0.3">
      <c r="B380" s="28"/>
      <c r="C380" s="25" t="s">
        <v>634</v>
      </c>
    </row>
    <row r="381" spans="2:3" x14ac:dyDescent="0.3">
      <c r="B381" s="28"/>
      <c r="C381" s="25" t="s">
        <v>635</v>
      </c>
    </row>
    <row r="382" spans="2:3" x14ac:dyDescent="0.3">
      <c r="B382" s="28"/>
      <c r="C382" s="25" t="s">
        <v>636</v>
      </c>
    </row>
    <row r="383" spans="2:3" x14ac:dyDescent="0.3">
      <c r="B383" s="28"/>
    </row>
    <row r="384" spans="2:3" x14ac:dyDescent="0.3">
      <c r="B384" s="28"/>
      <c r="C384" s="25" t="s">
        <v>637</v>
      </c>
    </row>
    <row r="385" spans="2:7" x14ac:dyDescent="0.3">
      <c r="B385" s="28"/>
      <c r="C385" s="25" t="s">
        <v>638</v>
      </c>
    </row>
    <row r="386" spans="2:7" x14ac:dyDescent="0.3">
      <c r="B386" s="28"/>
      <c r="C386" s="25" t="s">
        <v>639</v>
      </c>
    </row>
    <row r="387" spans="2:7" x14ac:dyDescent="0.3">
      <c r="B387" s="28"/>
      <c r="C387" s="25" t="s">
        <v>640</v>
      </c>
    </row>
    <row r="388" spans="2:7" x14ac:dyDescent="0.3">
      <c r="B388" s="28"/>
    </row>
    <row r="389" spans="2:7" x14ac:dyDescent="0.3">
      <c r="B389" s="30" t="s">
        <v>999</v>
      </c>
    </row>
    <row r="390" spans="2:7" x14ac:dyDescent="0.3">
      <c r="B390" s="28"/>
      <c r="C390" s="25" t="s">
        <v>641</v>
      </c>
    </row>
    <row r="391" spans="2:7" x14ac:dyDescent="0.3">
      <c r="G391" s="25" t="s">
        <v>642</v>
      </c>
    </row>
    <row r="392" spans="2:7" x14ac:dyDescent="0.3">
      <c r="G392" s="25" t="s">
        <v>643</v>
      </c>
    </row>
    <row r="393" spans="2:7" x14ac:dyDescent="0.3">
      <c r="G393" s="25" t="s">
        <v>644</v>
      </c>
    </row>
    <row r="394" spans="2:7" x14ac:dyDescent="0.3">
      <c r="G394" s="25" t="s">
        <v>645</v>
      </c>
    </row>
    <row r="395" spans="2:7" x14ac:dyDescent="0.3">
      <c r="G395" s="25" t="s">
        <v>646</v>
      </c>
    </row>
    <row r="396" spans="2:7" x14ac:dyDescent="0.3">
      <c r="G396" s="25" t="s">
        <v>647</v>
      </c>
    </row>
    <row r="397" spans="2:7" x14ac:dyDescent="0.3">
      <c r="C397" s="25" t="s">
        <v>648</v>
      </c>
    </row>
    <row r="398" spans="2:7" x14ac:dyDescent="0.3">
      <c r="C398" s="25" t="s">
        <v>649</v>
      </c>
    </row>
    <row r="400" spans="2:7" x14ac:dyDescent="0.3">
      <c r="C400" s="25" t="s">
        <v>650</v>
      </c>
    </row>
    <row r="401" spans="3:4" x14ac:dyDescent="0.3">
      <c r="C401" s="25" t="s">
        <v>651</v>
      </c>
    </row>
    <row r="402" spans="3:4" x14ac:dyDescent="0.3">
      <c r="C402" s="25" t="s">
        <v>652</v>
      </c>
    </row>
    <row r="403" spans="3:4" x14ac:dyDescent="0.3">
      <c r="C403" s="25" t="s">
        <v>653</v>
      </c>
    </row>
    <row r="405" spans="3:4" x14ac:dyDescent="0.3">
      <c r="C405" s="25" t="s">
        <v>654</v>
      </c>
    </row>
    <row r="407" spans="3:4" x14ac:dyDescent="0.3">
      <c r="C407" s="25" t="e">
        <f>-- Timeout Control is changed from LM555 timer to digital timer</f>
        <v>#NAME?</v>
      </c>
    </row>
    <row r="408" spans="3:4" x14ac:dyDescent="0.3">
      <c r="C408" s="25" t="s">
        <v>655</v>
      </c>
    </row>
    <row r="409" spans="3:4" x14ac:dyDescent="0.3">
      <c r="C409" s="25" t="s">
        <v>656</v>
      </c>
    </row>
    <row r="410" spans="3:4" x14ac:dyDescent="0.3">
      <c r="C410" s="25" t="s">
        <v>657</v>
      </c>
    </row>
    <row r="412" spans="3:4" x14ac:dyDescent="0.3">
      <c r="C412" s="25" t="s">
        <v>658</v>
      </c>
    </row>
    <row r="413" spans="3:4" x14ac:dyDescent="0.3">
      <c r="D413" s="25" t="s">
        <v>659</v>
      </c>
    </row>
    <row r="414" spans="3:4" x14ac:dyDescent="0.3">
      <c r="C414" s="25" t="s">
        <v>592</v>
      </c>
    </row>
    <row r="415" spans="3:4" x14ac:dyDescent="0.3">
      <c r="D415" s="25" t="s">
        <v>660</v>
      </c>
    </row>
    <row r="416" spans="3:4" x14ac:dyDescent="0.3">
      <c r="C416" s="25" t="s">
        <v>597</v>
      </c>
    </row>
    <row r="418" spans="2:3" x14ac:dyDescent="0.3">
      <c r="C418" s="25" t="s">
        <v>661</v>
      </c>
    </row>
    <row r="420" spans="2:3" x14ac:dyDescent="0.3">
      <c r="B420" s="25" t="e">
        <f>-- DInDO Test EnablenData Register</f>
        <v>#NAME?</v>
      </c>
    </row>
    <row r="421" spans="2:3" x14ac:dyDescent="0.3">
      <c r="C421" s="25" t="s">
        <v>662</v>
      </c>
    </row>
    <row r="422" spans="2:3" x14ac:dyDescent="0.3">
      <c r="C422" s="25" t="s">
        <v>663</v>
      </c>
    </row>
    <row r="423" spans="2:3" x14ac:dyDescent="0.3">
      <c r="C423" s="25" t="s">
        <v>664</v>
      </c>
    </row>
    <row r="425" spans="2:3" x14ac:dyDescent="0.3">
      <c r="C425" s="25" t="s">
        <v>665</v>
      </c>
    </row>
    <row r="426" spans="2:3" x14ac:dyDescent="0.3">
      <c r="C426" s="25" t="s">
        <v>666</v>
      </c>
    </row>
    <row r="428" spans="2:3" x14ac:dyDescent="0.3">
      <c r="B428" s="25" t="s">
        <v>667</v>
      </c>
    </row>
    <row r="429" spans="2:3" x14ac:dyDescent="0.3">
      <c r="C429" s="25" t="s">
        <v>668</v>
      </c>
    </row>
    <row r="430" spans="2:3" x14ac:dyDescent="0.3">
      <c r="C430" s="25" t="s">
        <v>669</v>
      </c>
    </row>
    <row r="431" spans="2:3" x14ac:dyDescent="0.3">
      <c r="C431" s="25" t="s">
        <v>670</v>
      </c>
    </row>
    <row r="432" spans="2:3" x14ac:dyDescent="0.3">
      <c r="C432" s="25" t="s">
        <v>671</v>
      </c>
    </row>
    <row r="433" spans="2:3" x14ac:dyDescent="0.3">
      <c r="C433" s="25" t="s">
        <v>672</v>
      </c>
    </row>
    <row r="435" spans="2:3" x14ac:dyDescent="0.3">
      <c r="B435" s="25" t="e">
        <f>-- Select Switch edge detection</f>
        <v>#NAME?</v>
      </c>
    </row>
    <row r="436" spans="2:3" x14ac:dyDescent="0.3">
      <c r="C436" s="25" t="s">
        <v>673</v>
      </c>
    </row>
    <row r="437" spans="2:3" x14ac:dyDescent="0.3">
      <c r="C437" s="25" t="s">
        <v>674</v>
      </c>
    </row>
    <row r="438" spans="2:3" x14ac:dyDescent="0.3">
      <c r="C438" s="25" t="s">
        <v>675</v>
      </c>
    </row>
    <row r="439" spans="2:3" x14ac:dyDescent="0.3">
      <c r="C439" s="25" t="s">
        <v>676</v>
      </c>
    </row>
    <row r="441" spans="2:3" x14ac:dyDescent="0.3">
      <c r="B441" s="25" t="e">
        <f>-- Select Switch IRQ generation</f>
        <v>#NAME?</v>
      </c>
    </row>
    <row r="442" spans="2:3" x14ac:dyDescent="0.3">
      <c r="C442" s="25" t="s">
        <v>677</v>
      </c>
    </row>
    <row r="443" spans="2:3" x14ac:dyDescent="0.3">
      <c r="C443" s="25" t="s">
        <v>678</v>
      </c>
    </row>
    <row r="444" spans="2:3" x14ac:dyDescent="0.3">
      <c r="C444" s="25" t="s">
        <v>679</v>
      </c>
    </row>
    <row r="445" spans="2:3" x14ac:dyDescent="0.3">
      <c r="C445" s="25" t="s">
        <v>680</v>
      </c>
    </row>
    <row r="447" spans="2:3" x14ac:dyDescent="0.3">
      <c r="C447" s="25" t="s">
        <v>681</v>
      </c>
    </row>
    <row r="448" spans="2:3" x14ac:dyDescent="0.3">
      <c r="C448" s="25" t="s">
        <v>682</v>
      </c>
    </row>
    <row r="450" spans="2:3" x14ac:dyDescent="0.3">
      <c r="C450" s="25" t="s">
        <v>683</v>
      </c>
    </row>
    <row r="451" spans="2:3" x14ac:dyDescent="0.3">
      <c r="C451" s="25" t="s">
        <v>684</v>
      </c>
    </row>
    <row r="452" spans="2:3" x14ac:dyDescent="0.3">
      <c r="C452" s="25" t="s">
        <v>685</v>
      </c>
    </row>
    <row r="453" spans="2:3" x14ac:dyDescent="0.3">
      <c r="C453" s="25" t="s">
        <v>686</v>
      </c>
    </row>
    <row r="455" spans="2:3" x14ac:dyDescent="0.3">
      <c r="C455" s="25" t="s">
        <v>687</v>
      </c>
    </row>
    <row r="456" spans="2:3" x14ac:dyDescent="0.3">
      <c r="C456" s="25" t="s">
        <v>688</v>
      </c>
    </row>
    <row r="458" spans="2:3" x14ac:dyDescent="0.3">
      <c r="B458" s="25" t="e">
        <f>-- Front Panel Switch debouncing</f>
        <v>#NAME?</v>
      </c>
    </row>
    <row r="459" spans="2:3" x14ac:dyDescent="0.3">
      <c r="C459" s="25" t="s">
        <v>689</v>
      </c>
    </row>
    <row r="461" spans="2:3" x14ac:dyDescent="0.3">
      <c r="C461" s="25" t="s">
        <v>690</v>
      </c>
    </row>
    <row r="462" spans="2:3" x14ac:dyDescent="0.3">
      <c r="C462" s="25" t="s">
        <v>691</v>
      </c>
    </row>
    <row r="464" spans="2:3" x14ac:dyDescent="0.3">
      <c r="C464" s="25" t="s">
        <v>692</v>
      </c>
    </row>
    <row r="465" spans="2:4" x14ac:dyDescent="0.3">
      <c r="D465" s="25" t="s">
        <v>693</v>
      </c>
    </row>
    <row r="466" spans="2:4" x14ac:dyDescent="0.3">
      <c r="C466" s="25" t="s">
        <v>592</v>
      </c>
    </row>
    <row r="467" spans="2:4" x14ac:dyDescent="0.3">
      <c r="D467" s="25" t="s">
        <v>694</v>
      </c>
    </row>
    <row r="468" spans="2:4" x14ac:dyDescent="0.3">
      <c r="C468" s="25" t="s">
        <v>597</v>
      </c>
    </row>
    <row r="470" spans="2:4" x14ac:dyDescent="0.3">
      <c r="B470" s="25" t="e">
        <f>-- Front Panel Switch edge detection</f>
        <v>#NAME?</v>
      </c>
    </row>
    <row r="471" spans="2:4" x14ac:dyDescent="0.3">
      <c r="C471" s="25" t="s">
        <v>695</v>
      </c>
    </row>
    <row r="472" spans="2:4" x14ac:dyDescent="0.3">
      <c r="C472" s="25" t="s">
        <v>696</v>
      </c>
    </row>
    <row r="473" spans="2:4" x14ac:dyDescent="0.3">
      <c r="C473" s="25" t="s">
        <v>697</v>
      </c>
    </row>
    <row r="474" spans="2:4" x14ac:dyDescent="0.3">
      <c r="C474" s="25" t="s">
        <v>698</v>
      </c>
    </row>
    <row r="476" spans="2:4" x14ac:dyDescent="0.3">
      <c r="B476" s="25" t="e">
        <f>-- Front Panel Switch IRQ generation</f>
        <v>#NAME?</v>
      </c>
    </row>
    <row r="477" spans="2:4" x14ac:dyDescent="0.3">
      <c r="C477" s="25" t="s">
        <v>699</v>
      </c>
    </row>
    <row r="478" spans="2:4" x14ac:dyDescent="0.3">
      <c r="C478" s="25" t="s">
        <v>700</v>
      </c>
    </row>
    <row r="479" spans="2:4" x14ac:dyDescent="0.3">
      <c r="C479" s="25" t="s">
        <v>701</v>
      </c>
    </row>
    <row r="480" spans="2:4" x14ac:dyDescent="0.3">
      <c r="C480" s="25" t="s">
        <v>702</v>
      </c>
    </row>
    <row r="482" spans="2:3" x14ac:dyDescent="0.3">
      <c r="C482" s="25" t="s">
        <v>703</v>
      </c>
    </row>
    <row r="483" spans="2:3" x14ac:dyDescent="0.3">
      <c r="C483" s="25" t="s">
        <v>704</v>
      </c>
    </row>
    <row r="485" spans="2:3" x14ac:dyDescent="0.3">
      <c r="C485" s="25" t="s">
        <v>705</v>
      </c>
    </row>
    <row r="486" spans="2:3" x14ac:dyDescent="0.3">
      <c r="C486" s="25" t="s">
        <v>706</v>
      </c>
    </row>
    <row r="487" spans="2:3" x14ac:dyDescent="0.3">
      <c r="C487" s="25" t="s">
        <v>707</v>
      </c>
    </row>
    <row r="488" spans="2:3" x14ac:dyDescent="0.3">
      <c r="C488" s="25" t="s">
        <v>708</v>
      </c>
    </row>
    <row r="490" spans="2:3" x14ac:dyDescent="0.3">
      <c r="C490" s="25" t="s">
        <v>709</v>
      </c>
    </row>
    <row r="491" spans="2:3" x14ac:dyDescent="0.3">
      <c r="C491" s="25" t="s">
        <v>710</v>
      </c>
    </row>
    <row r="493" spans="2:3" x14ac:dyDescent="0.3">
      <c r="B493" s="25" t="e">
        <f>-- Limit Switch debouncing</f>
        <v>#NAME?</v>
      </c>
    </row>
    <row r="494" spans="2:3" x14ac:dyDescent="0.3">
      <c r="C494" s="25" t="s">
        <v>711</v>
      </c>
    </row>
    <row r="495" spans="2:3" x14ac:dyDescent="0.3">
      <c r="C495" s="25" t="s">
        <v>712</v>
      </c>
    </row>
    <row r="497" spans="2:4" x14ac:dyDescent="0.3">
      <c r="C497" s="25" t="s">
        <v>713</v>
      </c>
    </row>
    <row r="498" spans="2:4" x14ac:dyDescent="0.3">
      <c r="D498" s="25" t="s">
        <v>714</v>
      </c>
    </row>
    <row r="499" spans="2:4" x14ac:dyDescent="0.3">
      <c r="C499" s="25" t="s">
        <v>592</v>
      </c>
    </row>
    <row r="500" spans="2:4" x14ac:dyDescent="0.3">
      <c r="D500" s="25" t="s">
        <v>715</v>
      </c>
    </row>
    <row r="501" spans="2:4" x14ac:dyDescent="0.3">
      <c r="C501" s="25" t="s">
        <v>597</v>
      </c>
    </row>
    <row r="503" spans="2:4" x14ac:dyDescent="0.3">
      <c r="B503" s="25" t="e">
        <f>-- Limit Switch IRQ generation</f>
        <v>#NAME?</v>
      </c>
    </row>
    <row r="504" spans="2:4" x14ac:dyDescent="0.3">
      <c r="C504" s="25" t="s">
        <v>716</v>
      </c>
    </row>
    <row r="505" spans="2:4" x14ac:dyDescent="0.3">
      <c r="C505" s="25" t="s">
        <v>717</v>
      </c>
    </row>
    <row r="506" spans="2:4" x14ac:dyDescent="0.3">
      <c r="C506" s="25" t="s">
        <v>718</v>
      </c>
    </row>
    <row r="507" spans="2:4" x14ac:dyDescent="0.3">
      <c r="C507" s="25" t="s">
        <v>719</v>
      </c>
    </row>
    <row r="509" spans="2:4" x14ac:dyDescent="0.3">
      <c r="C509" s="25" t="s">
        <v>720</v>
      </c>
    </row>
    <row r="510" spans="2:4" x14ac:dyDescent="0.3">
      <c r="C510" s="25" t="s">
        <v>721</v>
      </c>
    </row>
    <row r="512" spans="2:4" x14ac:dyDescent="0.3">
      <c r="C512" s="25" t="s">
        <v>722</v>
      </c>
    </row>
    <row r="513" spans="2:4" x14ac:dyDescent="0.3">
      <c r="C513" s="25" t="s">
        <v>723</v>
      </c>
    </row>
    <row r="514" spans="2:4" x14ac:dyDescent="0.3">
      <c r="C514" s="25" t="s">
        <v>724</v>
      </c>
    </row>
    <row r="515" spans="2:4" x14ac:dyDescent="0.3">
      <c r="C515" s="25" t="s">
        <v>725</v>
      </c>
    </row>
    <row r="517" spans="2:4" x14ac:dyDescent="0.3">
      <c r="C517" s="25" t="s">
        <v>726</v>
      </c>
    </row>
    <row r="518" spans="2:4" x14ac:dyDescent="0.3">
      <c r="C518" s="25" t="s">
        <v>727</v>
      </c>
    </row>
    <row r="520" spans="2:4" x14ac:dyDescent="0.3">
      <c r="B520" s="25" t="e">
        <f>-- Pressure Sensor Switch debouncing</f>
        <v>#NAME?</v>
      </c>
    </row>
    <row r="521" spans="2:4" x14ac:dyDescent="0.3">
      <c r="C521" s="25" t="s">
        <v>728</v>
      </c>
    </row>
    <row r="522" spans="2:4" x14ac:dyDescent="0.3">
      <c r="C522" s="25" t="s">
        <v>729</v>
      </c>
    </row>
    <row r="524" spans="2:4" x14ac:dyDescent="0.3">
      <c r="C524" s="25" t="s">
        <v>730</v>
      </c>
    </row>
    <row r="525" spans="2:4" x14ac:dyDescent="0.3">
      <c r="D525" s="25" t="s">
        <v>731</v>
      </c>
    </row>
    <row r="526" spans="2:4" x14ac:dyDescent="0.3">
      <c r="C526" s="25" t="s">
        <v>592</v>
      </c>
    </row>
    <row r="527" spans="2:4" x14ac:dyDescent="0.3">
      <c r="D527" s="25" t="s">
        <v>732</v>
      </c>
    </row>
    <row r="528" spans="2:4" x14ac:dyDescent="0.3">
      <c r="C528" s="25" t="s">
        <v>597</v>
      </c>
    </row>
    <row r="530" spans="2:3" x14ac:dyDescent="0.3">
      <c r="B530" s="25" t="e">
        <f>-- Pressure Sensor Switch IRQ generation</f>
        <v>#NAME?</v>
      </c>
    </row>
    <row r="531" spans="2:3" x14ac:dyDescent="0.3">
      <c r="C531" s="25" t="s">
        <v>733</v>
      </c>
    </row>
    <row r="532" spans="2:3" x14ac:dyDescent="0.3">
      <c r="C532" s="25" t="s">
        <v>734</v>
      </c>
    </row>
    <row r="533" spans="2:3" x14ac:dyDescent="0.3">
      <c r="C533" s="25" t="s">
        <v>735</v>
      </c>
    </row>
    <row r="534" spans="2:3" x14ac:dyDescent="0.3">
      <c r="C534" s="25" t="s">
        <v>736</v>
      </c>
    </row>
    <row r="536" spans="2:3" x14ac:dyDescent="0.3">
      <c r="C536" s="25" t="s">
        <v>737</v>
      </c>
    </row>
    <row r="537" spans="2:3" x14ac:dyDescent="0.3">
      <c r="C537" s="25" t="s">
        <v>738</v>
      </c>
    </row>
    <row r="539" spans="2:3" x14ac:dyDescent="0.3">
      <c r="C539" s="25" t="s">
        <v>739</v>
      </c>
    </row>
    <row r="540" spans="2:3" x14ac:dyDescent="0.3">
      <c r="C540" s="25" t="s">
        <v>740</v>
      </c>
    </row>
    <row r="541" spans="2:3" x14ac:dyDescent="0.3">
      <c r="C541" s="25" t="s">
        <v>741</v>
      </c>
    </row>
    <row r="542" spans="2:3" x14ac:dyDescent="0.3">
      <c r="C542" s="25" t="s">
        <v>742</v>
      </c>
    </row>
    <row r="544" spans="2:3" x14ac:dyDescent="0.3">
      <c r="C544" s="25" t="s">
        <v>743</v>
      </c>
    </row>
    <row r="545" spans="2:3" x14ac:dyDescent="0.3">
      <c r="C545" s="25" t="s">
        <v>744</v>
      </c>
    </row>
    <row r="547" spans="2:3" x14ac:dyDescent="0.3">
      <c r="B547" s="25" t="e">
        <f>-- Power Fail IRQ generation</f>
        <v>#NAME?</v>
      </c>
    </row>
    <row r="548" spans="2:3" x14ac:dyDescent="0.3">
      <c r="C548" s="25" t="s">
        <v>745</v>
      </c>
    </row>
    <row r="550" spans="2:3" x14ac:dyDescent="0.3">
      <c r="C550" s="25" t="s">
        <v>746</v>
      </c>
    </row>
    <row r="551" spans="2:3" x14ac:dyDescent="0.3">
      <c r="C551" s="25" t="s">
        <v>747</v>
      </c>
    </row>
    <row r="552" spans="2:3" x14ac:dyDescent="0.3">
      <c r="C552" s="25" t="s">
        <v>748</v>
      </c>
    </row>
    <row r="553" spans="2:3" x14ac:dyDescent="0.3">
      <c r="C553" s="25" t="s">
        <v>749</v>
      </c>
    </row>
    <row r="555" spans="2:3" x14ac:dyDescent="0.3">
      <c r="C555" s="25" t="s">
        <v>750</v>
      </c>
    </row>
    <row r="556" spans="2:3" x14ac:dyDescent="0.3">
      <c r="C556" s="25" t="s">
        <v>751</v>
      </c>
    </row>
    <row r="558" spans="2:3" x14ac:dyDescent="0.3">
      <c r="C558" s="25" t="s">
        <v>752</v>
      </c>
    </row>
    <row r="559" spans="2:3" x14ac:dyDescent="0.3">
      <c r="C559" s="25" t="s">
        <v>753</v>
      </c>
    </row>
    <row r="560" spans="2:3" x14ac:dyDescent="0.3">
      <c r="C560" s="25" t="s">
        <v>754</v>
      </c>
    </row>
    <row r="561" spans="2:3" x14ac:dyDescent="0.3">
      <c r="C561" s="25" t="s">
        <v>755</v>
      </c>
    </row>
    <row r="563" spans="2:3" x14ac:dyDescent="0.3">
      <c r="C563" s="25" t="s">
        <v>756</v>
      </c>
    </row>
    <row r="564" spans="2:3" x14ac:dyDescent="0.3">
      <c r="C564" s="25" t="s">
        <v>757</v>
      </c>
    </row>
    <row r="566" spans="2:3" x14ac:dyDescent="0.3">
      <c r="B566" s="25" t="e">
        <f>-- Safety Motor Fault IRQ generation</f>
        <v>#NAME?</v>
      </c>
    </row>
    <row r="567" spans="2:3" x14ac:dyDescent="0.3">
      <c r="C567" s="25" t="s">
        <v>758</v>
      </c>
    </row>
    <row r="568" spans="2:3" x14ac:dyDescent="0.3">
      <c r="C568" s="25" t="s">
        <v>759</v>
      </c>
    </row>
    <row r="569" spans="2:3" x14ac:dyDescent="0.3">
      <c r="C569" s="25" t="s">
        <v>760</v>
      </c>
    </row>
    <row r="570" spans="2:3" x14ac:dyDescent="0.3">
      <c r="C570" s="25" t="s">
        <v>761</v>
      </c>
    </row>
    <row r="572" spans="2:3" x14ac:dyDescent="0.3">
      <c r="C572" s="25" t="s">
        <v>762</v>
      </c>
    </row>
    <row r="573" spans="2:3" x14ac:dyDescent="0.3">
      <c r="C573" s="25" t="s">
        <v>763</v>
      </c>
    </row>
    <row r="575" spans="2:3" x14ac:dyDescent="0.3">
      <c r="C575" s="25" t="s">
        <v>764</v>
      </c>
    </row>
    <row r="576" spans="2:3" x14ac:dyDescent="0.3">
      <c r="C576" s="25" t="s">
        <v>765</v>
      </c>
    </row>
    <row r="577" spans="2:4" x14ac:dyDescent="0.3">
      <c r="C577" s="25" t="s">
        <v>766</v>
      </c>
    </row>
    <row r="578" spans="2:4" x14ac:dyDescent="0.3">
      <c r="C578" s="25" t="s">
        <v>767</v>
      </c>
    </row>
    <row r="580" spans="2:4" x14ac:dyDescent="0.3">
      <c r="C580" s="25" t="s">
        <v>768</v>
      </c>
    </row>
    <row r="581" spans="2:4" x14ac:dyDescent="0.3">
      <c r="C581" s="25" t="s">
        <v>769</v>
      </c>
    </row>
    <row r="583" spans="2:4" x14ac:dyDescent="0.3">
      <c r="B583" s="25" t="e">
        <f>-- Safety lock Limit Switch debouncing</f>
        <v>#NAME?</v>
      </c>
    </row>
    <row r="584" spans="2:4" x14ac:dyDescent="0.3">
      <c r="C584" s="25" t="s">
        <v>770</v>
      </c>
    </row>
    <row r="585" spans="2:4" x14ac:dyDescent="0.3">
      <c r="C585" s="25" t="s">
        <v>771</v>
      </c>
    </row>
    <row r="587" spans="2:4" x14ac:dyDescent="0.3">
      <c r="C587" s="25" t="s">
        <v>772</v>
      </c>
    </row>
    <row r="588" spans="2:4" x14ac:dyDescent="0.3">
      <c r="D588" s="25" t="s">
        <v>773</v>
      </c>
    </row>
    <row r="589" spans="2:4" x14ac:dyDescent="0.3">
      <c r="C589" s="25" t="s">
        <v>592</v>
      </c>
    </row>
    <row r="590" spans="2:4" x14ac:dyDescent="0.3">
      <c r="D590" s="25" t="s">
        <v>774</v>
      </c>
    </row>
    <row r="591" spans="2:4" x14ac:dyDescent="0.3">
      <c r="C591" s="25" t="s">
        <v>597</v>
      </c>
    </row>
    <row r="593" spans="2:3" x14ac:dyDescent="0.3">
      <c r="B593" s="25" t="e">
        <f>-- Safety lock Limit Switch edge detection</f>
        <v>#NAME?</v>
      </c>
    </row>
    <row r="594" spans="2:3" x14ac:dyDescent="0.3">
      <c r="C594" s="25" t="s">
        <v>775</v>
      </c>
    </row>
    <row r="595" spans="2:3" x14ac:dyDescent="0.3">
      <c r="C595" s="25" t="s">
        <v>776</v>
      </c>
    </row>
    <row r="596" spans="2:3" x14ac:dyDescent="0.3">
      <c r="C596" s="25" t="s">
        <v>777</v>
      </c>
    </row>
    <row r="597" spans="2:3" x14ac:dyDescent="0.3">
      <c r="C597" s="25" t="s">
        <v>778</v>
      </c>
    </row>
    <row r="599" spans="2:3" x14ac:dyDescent="0.3">
      <c r="B599" s="25" t="e">
        <f>-- Safety lock Limit Switch IRQ generation</f>
        <v>#NAME?</v>
      </c>
    </row>
    <row r="600" spans="2:3" x14ac:dyDescent="0.3">
      <c r="C600" s="25" t="s">
        <v>779</v>
      </c>
    </row>
    <row r="601" spans="2:3" x14ac:dyDescent="0.3">
      <c r="C601" s="25" t="s">
        <v>780</v>
      </c>
    </row>
    <row r="602" spans="2:3" x14ac:dyDescent="0.3">
      <c r="C602" s="25" t="s">
        <v>781</v>
      </c>
    </row>
    <row r="603" spans="2:3" x14ac:dyDescent="0.3">
      <c r="C603" s="25" t="s">
        <v>782</v>
      </c>
    </row>
    <row r="605" spans="2:3" x14ac:dyDescent="0.3">
      <c r="C605" s="25" t="s">
        <v>783</v>
      </c>
    </row>
    <row r="606" spans="2:3" x14ac:dyDescent="0.3">
      <c r="C606" s="25" t="s">
        <v>784</v>
      </c>
    </row>
    <row r="608" spans="2:3" x14ac:dyDescent="0.3">
      <c r="C608" s="25" t="s">
        <v>785</v>
      </c>
    </row>
    <row r="609" spans="2:4" x14ac:dyDescent="0.3">
      <c r="C609" s="25" t="s">
        <v>786</v>
      </c>
    </row>
    <row r="610" spans="2:4" x14ac:dyDescent="0.3">
      <c r="C610" s="25" t="s">
        <v>787</v>
      </c>
    </row>
    <row r="611" spans="2:4" x14ac:dyDescent="0.3">
      <c r="C611" s="25" t="s">
        <v>788</v>
      </c>
    </row>
    <row r="613" spans="2:4" x14ac:dyDescent="0.3">
      <c r="C613" s="25" t="s">
        <v>789</v>
      </c>
    </row>
    <row r="614" spans="2:4" x14ac:dyDescent="0.3">
      <c r="C614" s="25" t="s">
        <v>790</v>
      </c>
    </row>
    <row r="616" spans="2:4" x14ac:dyDescent="0.3">
      <c r="B616" s="25" t="e">
        <f>-- Distribution Box Water Leakege Sensor/Pressure Switch debouncing</f>
        <v>#NAME?</v>
      </c>
    </row>
    <row r="617" spans="2:4" x14ac:dyDescent="0.3">
      <c r="C617" s="25" t="s">
        <v>791</v>
      </c>
    </row>
    <row r="619" spans="2:4" x14ac:dyDescent="0.3">
      <c r="C619" s="25" t="s">
        <v>792</v>
      </c>
    </row>
    <row r="620" spans="2:4" x14ac:dyDescent="0.3">
      <c r="C620" s="25" t="s">
        <v>793</v>
      </c>
    </row>
    <row r="622" spans="2:4" x14ac:dyDescent="0.3">
      <c r="C622" s="25" t="s">
        <v>794</v>
      </c>
    </row>
    <row r="623" spans="2:4" x14ac:dyDescent="0.3">
      <c r="D623" s="25" t="s">
        <v>795</v>
      </c>
    </row>
    <row r="624" spans="2:4" x14ac:dyDescent="0.3">
      <c r="C624" s="25" t="s">
        <v>592</v>
      </c>
    </row>
    <row r="625" spans="2:4" x14ac:dyDescent="0.3">
      <c r="D625" s="25" t="s">
        <v>796</v>
      </c>
    </row>
    <row r="626" spans="2:4" x14ac:dyDescent="0.3">
      <c r="C626" s="25" t="s">
        <v>597</v>
      </c>
    </row>
    <row r="628" spans="2:4" x14ac:dyDescent="0.3">
      <c r="B628" s="25" t="e">
        <f>-- Distribution Box Water Leakege Sensor/Pressure Switch IRQ generation</f>
        <v>#NAME?</v>
      </c>
    </row>
    <row r="629" spans="2:4" x14ac:dyDescent="0.3">
      <c r="C629" s="25" t="s">
        <v>797</v>
      </c>
    </row>
    <row r="630" spans="2:4" x14ac:dyDescent="0.3">
      <c r="C630" s="25" t="s">
        <v>798</v>
      </c>
    </row>
    <row r="631" spans="2:4" x14ac:dyDescent="0.3">
      <c r="C631" s="25" t="s">
        <v>799</v>
      </c>
    </row>
    <row r="632" spans="2:4" x14ac:dyDescent="0.3">
      <c r="C632" s="25" t="s">
        <v>800</v>
      </c>
    </row>
    <row r="634" spans="2:4" x14ac:dyDescent="0.3">
      <c r="C634" s="25" t="s">
        <v>801</v>
      </c>
    </row>
    <row r="635" spans="2:4" x14ac:dyDescent="0.3">
      <c r="C635" s="25" t="s">
        <v>802</v>
      </c>
    </row>
    <row r="637" spans="2:4" x14ac:dyDescent="0.3">
      <c r="C637" s="25" t="s">
        <v>803</v>
      </c>
    </row>
    <row r="638" spans="2:4" x14ac:dyDescent="0.3">
      <c r="C638" s="25" t="s">
        <v>804</v>
      </c>
    </row>
    <row r="639" spans="2:4" x14ac:dyDescent="0.3">
      <c r="C639" s="25" t="s">
        <v>805</v>
      </c>
    </row>
    <row r="640" spans="2:4" x14ac:dyDescent="0.3">
      <c r="C640" s="25" t="s">
        <v>806</v>
      </c>
    </row>
    <row r="642" spans="2:3" x14ac:dyDescent="0.3">
      <c r="C642" s="25" t="s">
        <v>807</v>
      </c>
    </row>
    <row r="643" spans="2:3" x14ac:dyDescent="0.3">
      <c r="C643" s="25" t="s">
        <v>808</v>
      </c>
    </row>
    <row r="645" spans="2:3" x14ac:dyDescent="0.3">
      <c r="B645" s="25" t="e">
        <f>-- Keypad IRQ generation</f>
        <v>#NAME?</v>
      </c>
    </row>
    <row r="646" spans="2:3" x14ac:dyDescent="0.3">
      <c r="C646" s="25" t="s">
        <v>809</v>
      </c>
    </row>
    <row r="647" spans="2:3" x14ac:dyDescent="0.3">
      <c r="C647" s="25" t="s">
        <v>810</v>
      </c>
    </row>
    <row r="648" spans="2:3" x14ac:dyDescent="0.3">
      <c r="C648" s="25" t="s">
        <v>811</v>
      </c>
    </row>
    <row r="650" spans="2:3" x14ac:dyDescent="0.3">
      <c r="C650" s="25" t="s">
        <v>812</v>
      </c>
    </row>
    <row r="651" spans="2:3" x14ac:dyDescent="0.3">
      <c r="C651" s="25" t="s">
        <v>813</v>
      </c>
    </row>
    <row r="652" spans="2:3" x14ac:dyDescent="0.3">
      <c r="C652" s="25" t="s">
        <v>814</v>
      </c>
    </row>
    <row r="654" spans="2:3" x14ac:dyDescent="0.3">
      <c r="B654" s="25" t="e">
        <f>-- IRQ VME bus signal</f>
        <v>#NAME?</v>
      </c>
    </row>
    <row r="655" spans="2:3" x14ac:dyDescent="0.3">
      <c r="C655" s="25" t="s">
        <v>815</v>
      </c>
    </row>
    <row r="657" spans="2:3" x14ac:dyDescent="0.3">
      <c r="B657" s="25" t="e">
        <f>-- I2C Function</f>
        <v>#NAME?</v>
      </c>
    </row>
    <row r="658" spans="2:3" x14ac:dyDescent="0.3">
      <c r="C658" s="25" t="s">
        <v>816</v>
      </c>
    </row>
    <row r="659" spans="2:3" x14ac:dyDescent="0.3">
      <c r="C659" s="25" t="s">
        <v>817</v>
      </c>
    </row>
    <row r="661" spans="2:3" x14ac:dyDescent="0.3">
      <c r="C661" s="25" t="s">
        <v>818</v>
      </c>
    </row>
    <row r="662" spans="2:3" x14ac:dyDescent="0.3">
      <c r="C662" s="25" t="s">
        <v>819</v>
      </c>
    </row>
    <row r="663" spans="2:3" x14ac:dyDescent="0.3">
      <c r="C663" s="25" t="s">
        <v>820</v>
      </c>
    </row>
    <row r="665" spans="2:3" x14ac:dyDescent="0.3">
      <c r="C665" s="25" t="s">
        <v>821</v>
      </c>
    </row>
    <row r="666" spans="2:3" x14ac:dyDescent="0.3">
      <c r="C666" s="25" t="s">
        <v>822</v>
      </c>
    </row>
    <row r="667" spans="2:3" x14ac:dyDescent="0.3">
      <c r="C667" s="25" t="s">
        <v>823</v>
      </c>
    </row>
    <row r="668" spans="2:3" x14ac:dyDescent="0.3">
      <c r="C668" s="25" t="s">
        <v>824</v>
      </c>
    </row>
    <row r="669" spans="2:3" x14ac:dyDescent="0.3">
      <c r="C669" s="25" t="s">
        <v>825</v>
      </c>
    </row>
    <row r="670" spans="2:3" x14ac:dyDescent="0.3">
      <c r="C670" s="25" t="s">
        <v>826</v>
      </c>
    </row>
    <row r="671" spans="2:3" x14ac:dyDescent="0.3">
      <c r="C671" s="25" t="s">
        <v>827</v>
      </c>
    </row>
    <row r="672" spans="2:3" x14ac:dyDescent="0.3">
      <c r="C672" s="25" t="s">
        <v>828</v>
      </c>
    </row>
    <row r="673" spans="2:3" x14ac:dyDescent="0.3">
      <c r="C673" s="25" t="s">
        <v>829</v>
      </c>
    </row>
    <row r="675" spans="2:3" x14ac:dyDescent="0.3">
      <c r="C675" s="25" t="s">
        <v>830</v>
      </c>
    </row>
    <row r="676" spans="2:3" x14ac:dyDescent="0.3">
      <c r="C676" s="25" t="s">
        <v>831</v>
      </c>
    </row>
    <row r="677" spans="2:3" x14ac:dyDescent="0.3">
      <c r="C677" s="25" t="s">
        <v>832</v>
      </c>
    </row>
    <row r="679" spans="2:3" x14ac:dyDescent="0.3">
      <c r="C679" s="25" t="s">
        <v>833</v>
      </c>
    </row>
    <row r="680" spans="2:3" x14ac:dyDescent="0.3">
      <c r="C680" s="25" t="s">
        <v>834</v>
      </c>
    </row>
    <row r="681" spans="2:3" x14ac:dyDescent="0.3">
      <c r="C681" s="25" t="s">
        <v>835</v>
      </c>
    </row>
    <row r="683" spans="2:3" x14ac:dyDescent="0.3">
      <c r="C683" s="25" t="s">
        <v>836</v>
      </c>
    </row>
    <row r="685" spans="2:3" x14ac:dyDescent="0.3">
      <c r="B685" s="25" t="e">
        <f>-- I2C access state machine</f>
        <v>#NAME?</v>
      </c>
    </row>
    <row r="686" spans="2:3" x14ac:dyDescent="0.3">
      <c r="C686" s="25" t="s">
        <v>837</v>
      </c>
    </row>
    <row r="687" spans="2:3" x14ac:dyDescent="0.3">
      <c r="C687" s="25" t="s">
        <v>838</v>
      </c>
    </row>
    <row r="689" spans="3:7" x14ac:dyDescent="0.3">
      <c r="C689" s="25" t="s">
        <v>839</v>
      </c>
    </row>
    <row r="690" spans="3:7" x14ac:dyDescent="0.3">
      <c r="D690" s="25" t="s">
        <v>840</v>
      </c>
    </row>
    <row r="691" spans="3:7" x14ac:dyDescent="0.3">
      <c r="E691" s="25" t="s">
        <v>841</v>
      </c>
    </row>
    <row r="692" spans="3:7" x14ac:dyDescent="0.3">
      <c r="F692" s="25" t="s">
        <v>842</v>
      </c>
    </row>
    <row r="693" spans="3:7" x14ac:dyDescent="0.3">
      <c r="F693" s="25" t="s">
        <v>843</v>
      </c>
    </row>
    <row r="694" spans="3:7" x14ac:dyDescent="0.3">
      <c r="E694" s="25" t="s">
        <v>844</v>
      </c>
    </row>
    <row r="695" spans="3:7" x14ac:dyDescent="0.3">
      <c r="F695" s="25" t="s">
        <v>845</v>
      </c>
    </row>
    <row r="696" spans="3:7" x14ac:dyDescent="0.3">
      <c r="E696" s="25" t="s">
        <v>597</v>
      </c>
    </row>
    <row r="697" spans="3:7" x14ac:dyDescent="0.3">
      <c r="E697" s="25" t="s">
        <v>846</v>
      </c>
    </row>
    <row r="699" spans="3:7" x14ac:dyDescent="0.3">
      <c r="D699" s="25" t="s">
        <v>847</v>
      </c>
    </row>
    <row r="700" spans="3:7" x14ac:dyDescent="0.3">
      <c r="E700" s="25" t="s">
        <v>848</v>
      </c>
    </row>
    <row r="701" spans="3:7" x14ac:dyDescent="0.3">
      <c r="F701" s="25" t="s">
        <v>849</v>
      </c>
    </row>
    <row r="702" spans="3:7" x14ac:dyDescent="0.3">
      <c r="G702" s="25" t="s">
        <v>850</v>
      </c>
    </row>
    <row r="703" spans="3:7" x14ac:dyDescent="0.3">
      <c r="G703" s="25" t="s">
        <v>851</v>
      </c>
    </row>
    <row r="704" spans="3:7" x14ac:dyDescent="0.3">
      <c r="F704" s="25" t="s">
        <v>592</v>
      </c>
    </row>
    <row r="705" spans="4:7" x14ac:dyDescent="0.3">
      <c r="G705" s="25" t="s">
        <v>852</v>
      </c>
    </row>
    <row r="706" spans="4:7" x14ac:dyDescent="0.3">
      <c r="F706" s="25" t="s">
        <v>597</v>
      </c>
    </row>
    <row r="707" spans="4:7" x14ac:dyDescent="0.3">
      <c r="F707" s="25" t="s">
        <v>490</v>
      </c>
    </row>
    <row r="708" spans="4:7" x14ac:dyDescent="0.3">
      <c r="E708" s="25" t="s">
        <v>592</v>
      </c>
    </row>
    <row r="709" spans="4:7" x14ac:dyDescent="0.3">
      <c r="F709" s="25" t="s">
        <v>853</v>
      </c>
    </row>
    <row r="710" spans="4:7" x14ac:dyDescent="0.3">
      <c r="F710" s="25" t="s">
        <v>843</v>
      </c>
    </row>
    <row r="711" spans="4:7" x14ac:dyDescent="0.3">
      <c r="F711" s="25" t="s">
        <v>854</v>
      </c>
    </row>
    <row r="712" spans="4:7" x14ac:dyDescent="0.3">
      <c r="F712" s="25" t="s">
        <v>855</v>
      </c>
    </row>
    <row r="713" spans="4:7" x14ac:dyDescent="0.3">
      <c r="E713" s="25" t="s">
        <v>597</v>
      </c>
    </row>
    <row r="714" spans="4:7" x14ac:dyDescent="0.3">
      <c r="E714" s="25" t="s">
        <v>846</v>
      </c>
    </row>
    <row r="716" spans="4:7" x14ac:dyDescent="0.3">
      <c r="D716" s="25" t="s">
        <v>856</v>
      </c>
    </row>
    <row r="717" spans="4:7" x14ac:dyDescent="0.3">
      <c r="E717" s="25" t="s">
        <v>857</v>
      </c>
    </row>
    <row r="718" spans="4:7" x14ac:dyDescent="0.3">
      <c r="F718" s="25" t="s">
        <v>858</v>
      </c>
    </row>
    <row r="719" spans="4:7" x14ac:dyDescent="0.3">
      <c r="E719" s="25" t="s">
        <v>592</v>
      </c>
    </row>
    <row r="720" spans="4:7" x14ac:dyDescent="0.3">
      <c r="F720" s="25" t="s">
        <v>859</v>
      </c>
    </row>
    <row r="721" spans="4:6" x14ac:dyDescent="0.3">
      <c r="F721" s="25" t="s">
        <v>495</v>
      </c>
    </row>
    <row r="722" spans="4:6" x14ac:dyDescent="0.3">
      <c r="F722" s="25" t="s">
        <v>860</v>
      </c>
    </row>
    <row r="723" spans="4:6" x14ac:dyDescent="0.3">
      <c r="E723" s="25" t="s">
        <v>597</v>
      </c>
    </row>
    <row r="724" spans="4:6" x14ac:dyDescent="0.3">
      <c r="E724" s="25" t="s">
        <v>861</v>
      </c>
    </row>
    <row r="725" spans="4:6" x14ac:dyDescent="0.3">
      <c r="E725" s="25" t="s">
        <v>862</v>
      </c>
    </row>
    <row r="726" spans="4:6" x14ac:dyDescent="0.3">
      <c r="E726" s="25" t="s">
        <v>863</v>
      </c>
    </row>
    <row r="727" spans="4:6" x14ac:dyDescent="0.3">
      <c r="E727" s="25" t="s">
        <v>846</v>
      </c>
    </row>
    <row r="729" spans="4:6" x14ac:dyDescent="0.3">
      <c r="D729" s="25" t="s">
        <v>864</v>
      </c>
    </row>
    <row r="730" spans="4:6" x14ac:dyDescent="0.3">
      <c r="E730" s="25" t="s">
        <v>865</v>
      </c>
    </row>
    <row r="731" spans="4:6" x14ac:dyDescent="0.3">
      <c r="F731" s="25" t="s">
        <v>490</v>
      </c>
    </row>
    <row r="732" spans="4:6" x14ac:dyDescent="0.3">
      <c r="F732" s="25" t="s">
        <v>866</v>
      </c>
    </row>
    <row r="733" spans="4:6" x14ac:dyDescent="0.3">
      <c r="E733" s="25" t="s">
        <v>592</v>
      </c>
    </row>
    <row r="734" spans="4:6" x14ac:dyDescent="0.3">
      <c r="F734" s="25" t="s">
        <v>858</v>
      </c>
    </row>
    <row r="735" spans="4:6" x14ac:dyDescent="0.3">
      <c r="F735" s="25" t="s">
        <v>855</v>
      </c>
    </row>
    <row r="736" spans="4:6" x14ac:dyDescent="0.3">
      <c r="E736" s="25" t="s">
        <v>597</v>
      </c>
    </row>
    <row r="737" spans="4:7" x14ac:dyDescent="0.3">
      <c r="E737" s="25" t="s">
        <v>867</v>
      </c>
    </row>
    <row r="738" spans="4:7" x14ac:dyDescent="0.3">
      <c r="E738" s="25" t="s">
        <v>868</v>
      </c>
    </row>
    <row r="739" spans="4:7" x14ac:dyDescent="0.3">
      <c r="E739" s="25" t="s">
        <v>862</v>
      </c>
    </row>
    <row r="741" spans="4:7" x14ac:dyDescent="0.3">
      <c r="D741" s="25" t="s">
        <v>869</v>
      </c>
    </row>
    <row r="742" spans="4:7" x14ac:dyDescent="0.3">
      <c r="E742" s="25" t="s">
        <v>857</v>
      </c>
    </row>
    <row r="743" spans="4:7" x14ac:dyDescent="0.3">
      <c r="F743" s="25" t="s">
        <v>870</v>
      </c>
    </row>
    <row r="744" spans="4:7" x14ac:dyDescent="0.3">
      <c r="F744" s="25" t="s">
        <v>495</v>
      </c>
    </row>
    <row r="745" spans="4:7" x14ac:dyDescent="0.3">
      <c r="E745" s="25" t="s">
        <v>592</v>
      </c>
    </row>
    <row r="746" spans="4:7" x14ac:dyDescent="0.3">
      <c r="F746" s="25" t="s">
        <v>852</v>
      </c>
      <c r="G746" s="25" t="e">
        <f>-- ERROR</f>
        <v>#NAME?</v>
      </c>
    </row>
    <row r="747" spans="4:7" x14ac:dyDescent="0.3">
      <c r="E747" s="25" t="s">
        <v>597</v>
      </c>
    </row>
    <row r="748" spans="4:7" x14ac:dyDescent="0.3">
      <c r="E748" s="25" t="s">
        <v>871</v>
      </c>
    </row>
    <row r="749" spans="4:7" x14ac:dyDescent="0.3">
      <c r="E749" s="25" t="s">
        <v>861</v>
      </c>
    </row>
    <row r="750" spans="4:7" x14ac:dyDescent="0.3">
      <c r="E750" s="25" t="s">
        <v>862</v>
      </c>
    </row>
    <row r="751" spans="4:7" x14ac:dyDescent="0.3">
      <c r="E751" s="25" t="s">
        <v>872</v>
      </c>
    </row>
    <row r="753" spans="4:7" x14ac:dyDescent="0.3">
      <c r="D753" s="25" t="s">
        <v>873</v>
      </c>
    </row>
    <row r="754" spans="4:7" x14ac:dyDescent="0.3">
      <c r="E754" s="25" t="s">
        <v>874</v>
      </c>
    </row>
    <row r="755" spans="4:7" x14ac:dyDescent="0.3">
      <c r="F755" s="25" t="s">
        <v>852</v>
      </c>
    </row>
    <row r="756" spans="4:7" x14ac:dyDescent="0.3">
      <c r="E756" s="25" t="s">
        <v>875</v>
      </c>
    </row>
    <row r="757" spans="4:7" x14ac:dyDescent="0.3">
      <c r="F757" s="25" t="s">
        <v>853</v>
      </c>
    </row>
    <row r="758" spans="4:7" x14ac:dyDescent="0.3">
      <c r="F758" s="25" t="s">
        <v>843</v>
      </c>
    </row>
    <row r="759" spans="4:7" x14ac:dyDescent="0.3">
      <c r="E759" s="25" t="s">
        <v>592</v>
      </c>
    </row>
    <row r="760" spans="4:7" x14ac:dyDescent="0.3">
      <c r="F760" s="25" t="s">
        <v>865</v>
      </c>
    </row>
    <row r="761" spans="4:7" x14ac:dyDescent="0.3">
      <c r="G761" s="25" t="s">
        <v>490</v>
      </c>
    </row>
    <row r="762" spans="4:7" x14ac:dyDescent="0.3">
      <c r="G762" s="25" t="s">
        <v>876</v>
      </c>
    </row>
    <row r="763" spans="4:7" x14ac:dyDescent="0.3">
      <c r="F763" s="25" t="s">
        <v>592</v>
      </c>
    </row>
    <row r="764" spans="4:7" x14ac:dyDescent="0.3">
      <c r="G764" s="25" t="s">
        <v>870</v>
      </c>
    </row>
    <row r="765" spans="4:7" x14ac:dyDescent="0.3">
      <c r="G765" s="25" t="s">
        <v>855</v>
      </c>
    </row>
    <row r="766" spans="4:7" x14ac:dyDescent="0.3">
      <c r="F766" s="25" t="s">
        <v>597</v>
      </c>
    </row>
    <row r="767" spans="4:7" x14ac:dyDescent="0.3">
      <c r="F767" s="25" t="s">
        <v>862</v>
      </c>
    </row>
    <row r="768" spans="4:7" x14ac:dyDescent="0.3">
      <c r="F768" s="25" t="s">
        <v>877</v>
      </c>
    </row>
    <row r="769" spans="4:7" x14ac:dyDescent="0.3">
      <c r="F769" s="25" t="s">
        <v>867</v>
      </c>
    </row>
    <row r="770" spans="4:7" x14ac:dyDescent="0.3">
      <c r="F770" s="25" t="s">
        <v>868</v>
      </c>
    </row>
    <row r="771" spans="4:7" x14ac:dyDescent="0.3">
      <c r="E771" s="25" t="s">
        <v>597</v>
      </c>
    </row>
    <row r="772" spans="4:7" x14ac:dyDescent="0.3">
      <c r="E772" s="25" t="s">
        <v>846</v>
      </c>
    </row>
    <row r="774" spans="4:7" x14ac:dyDescent="0.3">
      <c r="D774" s="25" t="s">
        <v>878</v>
      </c>
    </row>
    <row r="775" spans="4:7" x14ac:dyDescent="0.3">
      <c r="E775" s="25" t="s">
        <v>874</v>
      </c>
    </row>
    <row r="776" spans="4:7" x14ac:dyDescent="0.3">
      <c r="F776" s="25" t="s">
        <v>852</v>
      </c>
    </row>
    <row r="777" spans="4:7" x14ac:dyDescent="0.3">
      <c r="E777" s="25" t="s">
        <v>592</v>
      </c>
    </row>
    <row r="778" spans="4:7" x14ac:dyDescent="0.3">
      <c r="F778" s="25" t="s">
        <v>865</v>
      </c>
    </row>
    <row r="779" spans="4:7" x14ac:dyDescent="0.3">
      <c r="G779" s="25" t="s">
        <v>490</v>
      </c>
    </row>
    <row r="780" spans="4:7" x14ac:dyDescent="0.3">
      <c r="G780" s="25" t="s">
        <v>876</v>
      </c>
    </row>
    <row r="781" spans="4:7" x14ac:dyDescent="0.3">
      <c r="F781" s="25" t="s">
        <v>592</v>
      </c>
    </row>
    <row r="782" spans="4:7" x14ac:dyDescent="0.3">
      <c r="G782" s="25" t="s">
        <v>859</v>
      </c>
    </row>
    <row r="783" spans="4:7" x14ac:dyDescent="0.3">
      <c r="G783" s="25" t="s">
        <v>855</v>
      </c>
    </row>
    <row r="784" spans="4:7" x14ac:dyDescent="0.3">
      <c r="F784" s="25" t="s">
        <v>597</v>
      </c>
    </row>
    <row r="785" spans="4:10" x14ac:dyDescent="0.3">
      <c r="F785" s="25" t="s">
        <v>862</v>
      </c>
    </row>
    <row r="786" spans="4:10" x14ac:dyDescent="0.3">
      <c r="F786" s="25" t="s">
        <v>877</v>
      </c>
    </row>
    <row r="787" spans="4:10" x14ac:dyDescent="0.3">
      <c r="F787" s="25" t="s">
        <v>879</v>
      </c>
      <c r="H787" s="25" t="e">
        <f>-- If NACK from master, Current cycle ends</f>
        <v>#NAME?</v>
      </c>
      <c r="J787" s="25" t="e">
        <f>-- If NACK from master, Current cycle ends</f>
        <v>#NAME?</v>
      </c>
    </row>
    <row r="788" spans="4:10" x14ac:dyDescent="0.3">
      <c r="G788" s="25" t="s">
        <v>488</v>
      </c>
    </row>
    <row r="789" spans="4:10" x14ac:dyDescent="0.3">
      <c r="F789" s="25" t="s">
        <v>592</v>
      </c>
    </row>
    <row r="790" spans="4:10" x14ac:dyDescent="0.3">
      <c r="G790" s="25" t="s">
        <v>880</v>
      </c>
    </row>
    <row r="791" spans="4:10" x14ac:dyDescent="0.3">
      <c r="F791" s="25" t="s">
        <v>597</v>
      </c>
    </row>
    <row r="792" spans="4:10" x14ac:dyDescent="0.3">
      <c r="F792" s="25" t="s">
        <v>881</v>
      </c>
    </row>
    <row r="793" spans="4:10" x14ac:dyDescent="0.3">
      <c r="E793" s="25" t="s">
        <v>597</v>
      </c>
    </row>
    <row r="794" spans="4:10" x14ac:dyDescent="0.3">
      <c r="E794" s="25" t="s">
        <v>846</v>
      </c>
    </row>
    <row r="796" spans="4:10" x14ac:dyDescent="0.3">
      <c r="D796" s="25" t="s">
        <v>882</v>
      </c>
    </row>
    <row r="797" spans="4:10" x14ac:dyDescent="0.3">
      <c r="E797" s="25" t="s">
        <v>857</v>
      </c>
    </row>
    <row r="798" spans="4:10" x14ac:dyDescent="0.3">
      <c r="F798" s="25" t="s">
        <v>883</v>
      </c>
    </row>
    <row r="799" spans="4:10" x14ac:dyDescent="0.3">
      <c r="G799" s="25" t="s">
        <v>884</v>
      </c>
    </row>
    <row r="800" spans="4:10" x14ac:dyDescent="0.3">
      <c r="F800" s="25" t="s">
        <v>597</v>
      </c>
    </row>
    <row r="801" spans="3:6" x14ac:dyDescent="0.3">
      <c r="F801" s="25" t="s">
        <v>870</v>
      </c>
    </row>
    <row r="802" spans="3:6" x14ac:dyDescent="0.3">
      <c r="F802" s="25" t="s">
        <v>861</v>
      </c>
    </row>
    <row r="803" spans="3:6" x14ac:dyDescent="0.3">
      <c r="E803" s="25" t="s">
        <v>592</v>
      </c>
    </row>
    <row r="804" spans="3:6" x14ac:dyDescent="0.3">
      <c r="F804" s="25" t="s">
        <v>863</v>
      </c>
    </row>
    <row r="805" spans="3:6" x14ac:dyDescent="0.3">
      <c r="F805" s="25" t="s">
        <v>859</v>
      </c>
    </row>
    <row r="806" spans="3:6" x14ac:dyDescent="0.3">
      <c r="E806" s="25" t="s">
        <v>597</v>
      </c>
    </row>
    <row r="807" spans="3:6" x14ac:dyDescent="0.3">
      <c r="E807" s="25" t="s">
        <v>885</v>
      </c>
    </row>
    <row r="808" spans="3:6" x14ac:dyDescent="0.3">
      <c r="E808" s="25" t="s">
        <v>846</v>
      </c>
    </row>
    <row r="809" spans="3:6" x14ac:dyDescent="0.3">
      <c r="E809" s="25" t="s">
        <v>862</v>
      </c>
    </row>
    <row r="810" spans="3:6" x14ac:dyDescent="0.3">
      <c r="E810" s="25" t="s">
        <v>872</v>
      </c>
    </row>
    <row r="811" spans="3:6" x14ac:dyDescent="0.3">
      <c r="E811" s="25" t="s">
        <v>886</v>
      </c>
    </row>
    <row r="813" spans="3:6" x14ac:dyDescent="0.3">
      <c r="C813" s="25" t="s">
        <v>887</v>
      </c>
    </row>
    <row r="815" spans="3:6" x14ac:dyDescent="0.3">
      <c r="C815" s="25" t="s">
        <v>888</v>
      </c>
    </row>
    <row r="816" spans="3:6" x14ac:dyDescent="0.3">
      <c r="C816" s="25" t="s">
        <v>889</v>
      </c>
    </row>
    <row r="817" spans="3:4" x14ac:dyDescent="0.3">
      <c r="C817" s="25" t="s">
        <v>890</v>
      </c>
    </row>
    <row r="818" spans="3:4" x14ac:dyDescent="0.3">
      <c r="C818" s="25" t="s">
        <v>891</v>
      </c>
    </row>
    <row r="819" spans="3:4" x14ac:dyDescent="0.3">
      <c r="C819" s="25" t="s">
        <v>892</v>
      </c>
    </row>
    <row r="820" spans="3:4" x14ac:dyDescent="0.3">
      <c r="C820" s="25" t="s">
        <v>893</v>
      </c>
    </row>
    <row r="822" spans="3:4" x14ac:dyDescent="0.3">
      <c r="C822" s="25" t="s">
        <v>894</v>
      </c>
    </row>
    <row r="823" spans="3:4" x14ac:dyDescent="0.3">
      <c r="D823" s="25" t="s">
        <v>895</v>
      </c>
    </row>
    <row r="824" spans="3:4" x14ac:dyDescent="0.3">
      <c r="D824" s="25" t="s">
        <v>896</v>
      </c>
    </row>
    <row r="825" spans="3:4" x14ac:dyDescent="0.3">
      <c r="D825" s="25" t="s">
        <v>897</v>
      </c>
    </row>
    <row r="826" spans="3:4" x14ac:dyDescent="0.3">
      <c r="D826" s="25" t="s">
        <v>898</v>
      </c>
    </row>
    <row r="827" spans="3:4" x14ac:dyDescent="0.3">
      <c r="D827" s="25" t="s">
        <v>899</v>
      </c>
    </row>
    <row r="828" spans="3:4" x14ac:dyDescent="0.3">
      <c r="D828" s="25" t="s">
        <v>900</v>
      </c>
    </row>
    <row r="829" spans="3:4" x14ac:dyDescent="0.3">
      <c r="D829" s="25" t="s">
        <v>901</v>
      </c>
    </row>
    <row r="830" spans="3:4" x14ac:dyDescent="0.3">
      <c r="D830" s="25" t="s">
        <v>902</v>
      </c>
    </row>
    <row r="831" spans="3:4" x14ac:dyDescent="0.3">
      <c r="D831" s="25" t="s">
        <v>903</v>
      </c>
    </row>
    <row r="832" spans="3:4" x14ac:dyDescent="0.3">
      <c r="D832" s="25" t="s">
        <v>904</v>
      </c>
    </row>
    <row r="833" spans="2:4" x14ac:dyDescent="0.3">
      <c r="D833" s="25" t="s">
        <v>905</v>
      </c>
    </row>
    <row r="834" spans="2:4" x14ac:dyDescent="0.3">
      <c r="D834" s="25" t="s">
        <v>906</v>
      </c>
    </row>
    <row r="835" spans="2:4" x14ac:dyDescent="0.3">
      <c r="D835" s="25" t="s">
        <v>907</v>
      </c>
    </row>
    <row r="836" spans="2:4" x14ac:dyDescent="0.3">
      <c r="D836" s="25" t="s">
        <v>908</v>
      </c>
    </row>
    <row r="837" spans="2:4" x14ac:dyDescent="0.3">
      <c r="D837" s="25" t="s">
        <v>909</v>
      </c>
    </row>
    <row r="838" spans="2:4" x14ac:dyDescent="0.3">
      <c r="D838" s="25" t="s">
        <v>910</v>
      </c>
    </row>
    <row r="839" spans="2:4" x14ac:dyDescent="0.3">
      <c r="C839" s="25" t="s">
        <v>887</v>
      </c>
    </row>
    <row r="841" spans="2:4" x14ac:dyDescent="0.3">
      <c r="B841" s="25" t="s">
        <v>911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8"/>
  <sheetViews>
    <sheetView workbookViewId="0">
      <selection activeCell="C27" sqref="C27"/>
    </sheetView>
  </sheetViews>
  <sheetFormatPr defaultRowHeight="16.5" x14ac:dyDescent="0.3"/>
  <sheetData>
    <row r="2" spans="2:3" x14ac:dyDescent="0.3">
      <c r="B2" t="s">
        <v>2</v>
      </c>
    </row>
    <row r="3" spans="2:3" x14ac:dyDescent="0.3">
      <c r="C3" t="s">
        <v>0</v>
      </c>
    </row>
    <row r="4" spans="2:3" x14ac:dyDescent="0.3">
      <c r="C4" t="s">
        <v>1</v>
      </c>
    </row>
    <row r="6" spans="2:3" x14ac:dyDescent="0.3">
      <c r="B6" t="s">
        <v>3</v>
      </c>
    </row>
    <row r="7" spans="2:3" x14ac:dyDescent="0.3">
      <c r="C7" t="s">
        <v>4</v>
      </c>
    </row>
    <row r="8" spans="2:3" x14ac:dyDescent="0.3">
      <c r="C8" t="s">
        <v>5</v>
      </c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S107"/>
  <sheetViews>
    <sheetView tabSelected="1" topLeftCell="A16" zoomScale="85" zoomScaleNormal="85" workbookViewId="0">
      <selection activeCell="N27" sqref="N27"/>
    </sheetView>
  </sheetViews>
  <sheetFormatPr defaultRowHeight="16.5" x14ac:dyDescent="0.3"/>
  <cols>
    <col min="1" max="1" width="3.5" customWidth="1"/>
    <col min="2" max="2" width="5.625" customWidth="1"/>
  </cols>
  <sheetData>
    <row r="4" spans="2:13" x14ac:dyDescent="0.3">
      <c r="B4" s="2" t="s">
        <v>12</v>
      </c>
    </row>
    <row r="5" spans="2:13" x14ac:dyDescent="0.3">
      <c r="B5" s="1"/>
      <c r="C5" s="1" t="s">
        <v>6</v>
      </c>
    </row>
    <row r="6" spans="2:13" x14ac:dyDescent="0.3">
      <c r="C6" s="1" t="s">
        <v>7</v>
      </c>
    </row>
    <row r="7" spans="2:13" x14ac:dyDescent="0.3">
      <c r="C7" s="1"/>
    </row>
    <row r="8" spans="2:13" x14ac:dyDescent="0.3">
      <c r="C8" s="1" t="s">
        <v>8</v>
      </c>
    </row>
    <row r="9" spans="2:13" x14ac:dyDescent="0.3">
      <c r="C9" s="1" t="s">
        <v>9</v>
      </c>
    </row>
    <row r="10" spans="2:13" x14ac:dyDescent="0.3">
      <c r="C10" s="1"/>
    </row>
    <row r="11" spans="2:13" x14ac:dyDescent="0.3">
      <c r="C11" s="1" t="s">
        <v>10</v>
      </c>
    </row>
    <row r="12" spans="2:13" x14ac:dyDescent="0.3">
      <c r="C12" s="1"/>
    </row>
    <row r="13" spans="2:13" x14ac:dyDescent="0.3">
      <c r="C13" s="1" t="s">
        <v>11</v>
      </c>
    </row>
    <row r="16" spans="2:13" x14ac:dyDescent="0.3">
      <c r="B16" t="s">
        <v>1003</v>
      </c>
      <c r="M16" t="s">
        <v>1033</v>
      </c>
    </row>
    <row r="17" spans="3:18" x14ac:dyDescent="0.3">
      <c r="C17" t="s">
        <v>1005</v>
      </c>
      <c r="N17" t="s">
        <v>1035</v>
      </c>
    </row>
    <row r="18" spans="3:18" x14ac:dyDescent="0.3">
      <c r="D18" t="s">
        <v>1006</v>
      </c>
      <c r="O18" t="s">
        <v>1034</v>
      </c>
    </row>
    <row r="19" spans="3:18" x14ac:dyDescent="0.3">
      <c r="C19" t="s">
        <v>1004</v>
      </c>
    </row>
    <row r="20" spans="3:18" x14ac:dyDescent="0.3">
      <c r="D20" t="s">
        <v>1008</v>
      </c>
    </row>
    <row r="21" spans="3:18" x14ac:dyDescent="0.3">
      <c r="D21" t="s">
        <v>1007</v>
      </c>
    </row>
    <row r="23" spans="3:18" x14ac:dyDescent="0.3">
      <c r="D23" t="s">
        <v>1009</v>
      </c>
    </row>
    <row r="24" spans="3:18" x14ac:dyDescent="0.3">
      <c r="E24" t="s">
        <v>1010</v>
      </c>
    </row>
    <row r="25" spans="3:18" x14ac:dyDescent="0.3">
      <c r="E25" t="s">
        <v>1016</v>
      </c>
    </row>
    <row r="26" spans="3:18" x14ac:dyDescent="0.3">
      <c r="E26" t="s">
        <v>1015</v>
      </c>
      <c r="Q26" t="s">
        <v>1183</v>
      </c>
    </row>
    <row r="27" spans="3:18" x14ac:dyDescent="0.3">
      <c r="D27" t="s">
        <v>1012</v>
      </c>
      <c r="R27" t="s">
        <v>1184</v>
      </c>
    </row>
    <row r="28" spans="3:18" x14ac:dyDescent="0.3">
      <c r="E28" t="s">
        <v>1011</v>
      </c>
    </row>
    <row r="29" spans="3:18" x14ac:dyDescent="0.3">
      <c r="D29" t="s">
        <v>1013</v>
      </c>
    </row>
    <row r="30" spans="3:18" x14ac:dyDescent="0.3">
      <c r="E30" t="s">
        <v>1014</v>
      </c>
    </row>
    <row r="31" spans="3:18" x14ac:dyDescent="0.3">
      <c r="D31" t="s">
        <v>1018</v>
      </c>
    </row>
    <row r="32" spans="3:18" x14ac:dyDescent="0.3">
      <c r="E32" t="s">
        <v>1017</v>
      </c>
    </row>
    <row r="33" spans="3:5" x14ac:dyDescent="0.3">
      <c r="D33" t="s">
        <v>1019</v>
      </c>
    </row>
    <row r="34" spans="3:5" x14ac:dyDescent="0.3">
      <c r="E34" t="s">
        <v>1020</v>
      </c>
    </row>
    <row r="36" spans="3:5" x14ac:dyDescent="0.3">
      <c r="C36" t="s">
        <v>1028</v>
      </c>
    </row>
    <row r="37" spans="3:5" x14ac:dyDescent="0.3">
      <c r="D37" t="s">
        <v>1029</v>
      </c>
    </row>
    <row r="38" spans="3:5" x14ac:dyDescent="0.3">
      <c r="D38" t="s">
        <v>1030</v>
      </c>
    </row>
    <row r="51" spans="4:19" x14ac:dyDescent="0.3">
      <c r="D51" t="s">
        <v>1031</v>
      </c>
      <c r="R51" t="s">
        <v>1185</v>
      </c>
    </row>
    <row r="52" spans="4:19" x14ac:dyDescent="0.3">
      <c r="S52" s="3"/>
    </row>
    <row r="70" spans="4:18" x14ac:dyDescent="0.3">
      <c r="R70" t="s">
        <v>1186</v>
      </c>
    </row>
    <row r="73" spans="4:18" x14ac:dyDescent="0.3">
      <c r="D73" t="s">
        <v>1032</v>
      </c>
    </row>
    <row r="93" spans="18:18" x14ac:dyDescent="0.3">
      <c r="R93" t="s">
        <v>1187</v>
      </c>
    </row>
    <row r="106" spans="18:19" x14ac:dyDescent="0.3">
      <c r="R106" t="s">
        <v>1188</v>
      </c>
    </row>
    <row r="107" spans="18:19" x14ac:dyDescent="0.3">
      <c r="S107" t="s">
        <v>1189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10"/>
  <sheetViews>
    <sheetView workbookViewId="0">
      <selection activeCell="B11" sqref="B11"/>
    </sheetView>
  </sheetViews>
  <sheetFormatPr defaultRowHeight="16.5" x14ac:dyDescent="0.3"/>
  <cols>
    <col min="2" max="2" width="28.125" customWidth="1"/>
  </cols>
  <sheetData>
    <row r="3" spans="2:3" x14ac:dyDescent="0.3">
      <c r="B3" t="s">
        <v>1021</v>
      </c>
    </row>
    <row r="4" spans="2:3" x14ac:dyDescent="0.3">
      <c r="B4" t="s">
        <v>1023</v>
      </c>
      <c r="C4" t="s">
        <v>1022</v>
      </c>
    </row>
    <row r="5" spans="2:3" x14ac:dyDescent="0.3">
      <c r="B5" t="s">
        <v>1025</v>
      </c>
      <c r="C5" t="s">
        <v>1024</v>
      </c>
    </row>
    <row r="6" spans="2:3" x14ac:dyDescent="0.3">
      <c r="B6" t="s">
        <v>1026</v>
      </c>
      <c r="C6" t="s">
        <v>1027</v>
      </c>
    </row>
    <row r="7" spans="2:3" x14ac:dyDescent="0.3">
      <c r="B7" t="s">
        <v>1036</v>
      </c>
      <c r="C7" t="s">
        <v>1037</v>
      </c>
    </row>
    <row r="8" spans="2:3" x14ac:dyDescent="0.3">
      <c r="B8" t="s">
        <v>1222</v>
      </c>
      <c r="C8" t="s">
        <v>1223</v>
      </c>
    </row>
    <row r="9" spans="2:3" x14ac:dyDescent="0.3">
      <c r="B9" t="s">
        <v>1224</v>
      </c>
      <c r="C9" t="s">
        <v>1225</v>
      </c>
    </row>
    <row r="10" spans="2:3" x14ac:dyDescent="0.3">
      <c r="B10" t="s">
        <v>1227</v>
      </c>
      <c r="C10" t="s">
        <v>1226</v>
      </c>
    </row>
  </sheetData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D20"/>
  <sheetViews>
    <sheetView workbookViewId="0">
      <selection activeCell="O15" sqref="O15"/>
    </sheetView>
  </sheetViews>
  <sheetFormatPr defaultRowHeight="16.5" x14ac:dyDescent="0.3"/>
  <sheetData>
    <row r="4" spans="2:4" x14ac:dyDescent="0.3">
      <c r="B4" t="s">
        <v>1170</v>
      </c>
    </row>
    <row r="5" spans="2:4" x14ac:dyDescent="0.3">
      <c r="B5" t="s">
        <v>1169</v>
      </c>
    </row>
    <row r="6" spans="2:4" x14ac:dyDescent="0.3">
      <c r="B6" t="s">
        <v>1171</v>
      </c>
    </row>
    <row r="7" spans="2:4" x14ac:dyDescent="0.3">
      <c r="C7" t="s">
        <v>1172</v>
      </c>
    </row>
    <row r="10" spans="2:4" x14ac:dyDescent="0.3">
      <c r="B10" t="s">
        <v>1168</v>
      </c>
    </row>
    <row r="13" spans="2:4" x14ac:dyDescent="0.3">
      <c r="B13" t="s">
        <v>1173</v>
      </c>
    </row>
    <row r="14" spans="2:4" x14ac:dyDescent="0.3">
      <c r="C14" t="s">
        <v>1179</v>
      </c>
    </row>
    <row r="15" spans="2:4" x14ac:dyDescent="0.3">
      <c r="D15" t="s">
        <v>1180</v>
      </c>
    </row>
    <row r="16" spans="2:4" x14ac:dyDescent="0.3">
      <c r="C16" t="s">
        <v>1174</v>
      </c>
    </row>
    <row r="17" spans="3:4" x14ac:dyDescent="0.3">
      <c r="D17" t="s">
        <v>1175</v>
      </c>
    </row>
    <row r="18" spans="3:4" x14ac:dyDescent="0.3">
      <c r="D18" t="s">
        <v>1176</v>
      </c>
    </row>
    <row r="19" spans="3:4" x14ac:dyDescent="0.3">
      <c r="C19" t="s">
        <v>1177</v>
      </c>
    </row>
    <row r="20" spans="3:4" x14ac:dyDescent="0.3">
      <c r="D20" t="s">
        <v>1178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H154"/>
  <sheetViews>
    <sheetView topLeftCell="A10" zoomScaleNormal="100" workbookViewId="0">
      <selection activeCell="AB70" sqref="AB70"/>
    </sheetView>
  </sheetViews>
  <sheetFormatPr defaultRowHeight="16.5" x14ac:dyDescent="0.3"/>
  <cols>
    <col min="1" max="1" width="1.25" customWidth="1"/>
    <col min="2" max="3" width="2.875" style="3" customWidth="1"/>
    <col min="4" max="26" width="4.125" customWidth="1"/>
    <col min="27" max="28" width="5.125" customWidth="1"/>
    <col min="29" max="29" width="6" bestFit="1" customWidth="1"/>
    <col min="30" max="30" width="7.5" bestFit="1" customWidth="1"/>
    <col min="31" max="31" width="4.5" bestFit="1" customWidth="1"/>
    <col min="32" max="32" width="6" bestFit="1" customWidth="1"/>
    <col min="33" max="33" width="5.75" bestFit="1" customWidth="1"/>
    <col min="34" max="34" width="7.25" bestFit="1" customWidth="1"/>
  </cols>
  <sheetData>
    <row r="2" spans="2:27" x14ac:dyDescent="0.3">
      <c r="B2" s="3" t="s">
        <v>108</v>
      </c>
      <c r="Y2" t="s">
        <v>181</v>
      </c>
    </row>
    <row r="3" spans="2:27" x14ac:dyDescent="0.3">
      <c r="C3" s="3" t="s">
        <v>13</v>
      </c>
      <c r="Z3" t="s">
        <v>182</v>
      </c>
    </row>
    <row r="4" spans="2:27" x14ac:dyDescent="0.3">
      <c r="C4" s="3" t="s">
        <v>14</v>
      </c>
      <c r="AA4" t="s">
        <v>183</v>
      </c>
    </row>
    <row r="5" spans="2:27" x14ac:dyDescent="0.3">
      <c r="D5" t="s">
        <v>22</v>
      </c>
      <c r="Z5" t="s">
        <v>184</v>
      </c>
    </row>
    <row r="6" spans="2:27" x14ac:dyDescent="0.3">
      <c r="E6" t="s">
        <v>23</v>
      </c>
      <c r="Z6" t="s">
        <v>185</v>
      </c>
    </row>
    <row r="7" spans="2:27" x14ac:dyDescent="0.3">
      <c r="E7" t="s">
        <v>24</v>
      </c>
      <c r="AA7" t="s">
        <v>186</v>
      </c>
    </row>
    <row r="8" spans="2:27" x14ac:dyDescent="0.3">
      <c r="E8" s="32" t="s">
        <v>25</v>
      </c>
      <c r="Z8" t="s">
        <v>187</v>
      </c>
    </row>
    <row r="9" spans="2:27" x14ac:dyDescent="0.3">
      <c r="D9" t="s">
        <v>26</v>
      </c>
      <c r="AA9" s="5" t="s">
        <v>188</v>
      </c>
    </row>
    <row r="10" spans="2:27" x14ac:dyDescent="0.3">
      <c r="E10" t="s">
        <v>15</v>
      </c>
      <c r="AA10" s="5" t="s">
        <v>189</v>
      </c>
    </row>
    <row r="11" spans="2:27" x14ac:dyDescent="0.3">
      <c r="E11" t="s">
        <v>16</v>
      </c>
      <c r="Z11" t="s">
        <v>190</v>
      </c>
    </row>
    <row r="12" spans="2:27" x14ac:dyDescent="0.3">
      <c r="E12" t="s">
        <v>17</v>
      </c>
      <c r="AA12" s="5" t="s">
        <v>191</v>
      </c>
    </row>
    <row r="13" spans="2:27" x14ac:dyDescent="0.3">
      <c r="E13" t="s">
        <v>18</v>
      </c>
      <c r="AA13" s="5" t="s">
        <v>192</v>
      </c>
    </row>
    <row r="14" spans="2:27" x14ac:dyDescent="0.3">
      <c r="E14" t="s">
        <v>19</v>
      </c>
    </row>
    <row r="15" spans="2:27" x14ac:dyDescent="0.3">
      <c r="C15" s="3" t="s">
        <v>99</v>
      </c>
    </row>
    <row r="16" spans="2:27" x14ac:dyDescent="0.3">
      <c r="D16" t="s">
        <v>27</v>
      </c>
    </row>
    <row r="17" spans="2:34" x14ac:dyDescent="0.3">
      <c r="E17" t="s">
        <v>28</v>
      </c>
    </row>
    <row r="18" spans="2:34" x14ac:dyDescent="0.3">
      <c r="E18" t="s">
        <v>29</v>
      </c>
    </row>
    <row r="19" spans="2:34" x14ac:dyDescent="0.3">
      <c r="E19" t="s">
        <v>32</v>
      </c>
    </row>
    <row r="20" spans="2:34" x14ac:dyDescent="0.3">
      <c r="D20" t="s">
        <v>30</v>
      </c>
    </row>
    <row r="21" spans="2:34" x14ac:dyDescent="0.3">
      <c r="D21" t="s">
        <v>31</v>
      </c>
    </row>
    <row r="22" spans="2:34" x14ac:dyDescent="0.3">
      <c r="D22" t="s">
        <v>33</v>
      </c>
    </row>
    <row r="23" spans="2:34" x14ac:dyDescent="0.3">
      <c r="D23" t="s">
        <v>34</v>
      </c>
    </row>
    <row r="24" spans="2:34" x14ac:dyDescent="0.3">
      <c r="C24" s="3" t="s">
        <v>35</v>
      </c>
    </row>
    <row r="25" spans="2:34" x14ac:dyDescent="0.3">
      <c r="C25" s="3" t="s">
        <v>20</v>
      </c>
    </row>
    <row r="26" spans="2:34" x14ac:dyDescent="0.3">
      <c r="C26" s="3" t="s">
        <v>21</v>
      </c>
    </row>
    <row r="29" spans="2:34" ht="17.25" thickBot="1" x14ac:dyDescent="0.35">
      <c r="B29" s="3" t="s">
        <v>54</v>
      </c>
    </row>
    <row r="30" spans="2:34" ht="17.25" thickBot="1" x14ac:dyDescent="0.35">
      <c r="C30" s="3" t="s">
        <v>36</v>
      </c>
      <c r="AA30" s="15" t="s">
        <v>38</v>
      </c>
      <c r="AB30" s="17" t="s">
        <v>39</v>
      </c>
      <c r="AC30" s="18" t="s">
        <v>40</v>
      </c>
      <c r="AD30" s="16" t="s">
        <v>41</v>
      </c>
      <c r="AE30" s="16" t="s">
        <v>42</v>
      </c>
      <c r="AF30" s="16" t="s">
        <v>51</v>
      </c>
      <c r="AG30" s="16" t="s">
        <v>52</v>
      </c>
      <c r="AH30" s="17" t="s">
        <v>53</v>
      </c>
    </row>
    <row r="31" spans="2:34" x14ac:dyDescent="0.3">
      <c r="C31" s="3" t="s">
        <v>37</v>
      </c>
      <c r="AA31" s="12" t="s">
        <v>43</v>
      </c>
      <c r="AB31" s="14" t="s">
        <v>43</v>
      </c>
      <c r="AC31" s="19" t="s">
        <v>45</v>
      </c>
      <c r="AD31" s="13" t="s">
        <v>48</v>
      </c>
      <c r="AE31" s="13" t="s">
        <v>43</v>
      </c>
      <c r="AF31" s="13" t="s">
        <v>44</v>
      </c>
      <c r="AG31" s="13" t="s">
        <v>44</v>
      </c>
      <c r="AH31" s="14" t="s">
        <v>43</v>
      </c>
    </row>
    <row r="32" spans="2:34" x14ac:dyDescent="0.3">
      <c r="C32" s="3" t="s">
        <v>55</v>
      </c>
      <c r="AA32" s="6" t="s">
        <v>43</v>
      </c>
      <c r="AB32" s="8" t="s">
        <v>44</v>
      </c>
      <c r="AC32" s="20" t="s">
        <v>46</v>
      </c>
      <c r="AD32" s="7" t="s">
        <v>49</v>
      </c>
      <c r="AE32" s="7" t="s">
        <v>43</v>
      </c>
      <c r="AF32" s="7" t="s">
        <v>44</v>
      </c>
      <c r="AG32" s="7" t="s">
        <v>43</v>
      </c>
      <c r="AH32" s="8" t="s">
        <v>44</v>
      </c>
    </row>
    <row r="33" spans="2:34" x14ac:dyDescent="0.3">
      <c r="D33" t="s">
        <v>56</v>
      </c>
      <c r="AA33" s="6" t="s">
        <v>44</v>
      </c>
      <c r="AB33" s="8" t="s">
        <v>43</v>
      </c>
      <c r="AC33" s="20" t="s">
        <v>47</v>
      </c>
      <c r="AD33" s="7" t="s">
        <v>50</v>
      </c>
      <c r="AE33" s="7" t="s">
        <v>43</v>
      </c>
      <c r="AF33" s="7" t="s">
        <v>44</v>
      </c>
      <c r="AG33" s="7" t="s">
        <v>43</v>
      </c>
      <c r="AH33" s="8" t="s">
        <v>44</v>
      </c>
    </row>
    <row r="34" spans="2:34" ht="17.25" thickBot="1" x14ac:dyDescent="0.35">
      <c r="C34" s="3" t="s">
        <v>57</v>
      </c>
      <c r="AA34" s="9" t="s">
        <v>44</v>
      </c>
      <c r="AB34" s="11" t="s">
        <v>44</v>
      </c>
      <c r="AC34" s="21" t="s">
        <v>46</v>
      </c>
      <c r="AD34" s="10" t="s">
        <v>49</v>
      </c>
      <c r="AE34" s="10" t="s">
        <v>44</v>
      </c>
      <c r="AF34" s="10" t="s">
        <v>43</v>
      </c>
      <c r="AG34" s="10" t="s">
        <v>44</v>
      </c>
      <c r="AH34" s="11" t="s">
        <v>43</v>
      </c>
    </row>
    <row r="35" spans="2:34" x14ac:dyDescent="0.3">
      <c r="C35" s="3" t="s">
        <v>58</v>
      </c>
    </row>
    <row r="36" spans="2:34" x14ac:dyDescent="0.3">
      <c r="D36" t="s">
        <v>59</v>
      </c>
    </row>
    <row r="37" spans="2:34" x14ac:dyDescent="0.3">
      <c r="C37" s="3" t="s">
        <v>60</v>
      </c>
    </row>
    <row r="38" spans="2:34" ht="17.25" thickBot="1" x14ac:dyDescent="0.35">
      <c r="C38" s="3" t="s">
        <v>61</v>
      </c>
    </row>
    <row r="39" spans="2:34" ht="17.25" thickBot="1" x14ac:dyDescent="0.35">
      <c r="D39" t="s">
        <v>62</v>
      </c>
      <c r="AA39" s="15" t="s">
        <v>38</v>
      </c>
      <c r="AB39" s="17" t="s">
        <v>39</v>
      </c>
      <c r="AC39" s="18" t="s">
        <v>40</v>
      </c>
      <c r="AD39" s="16" t="s">
        <v>41</v>
      </c>
      <c r="AE39" s="16" t="s">
        <v>42</v>
      </c>
      <c r="AF39" s="16" t="s">
        <v>51</v>
      </c>
      <c r="AG39" s="16" t="s">
        <v>52</v>
      </c>
      <c r="AH39" s="17" t="s">
        <v>53</v>
      </c>
    </row>
    <row r="40" spans="2:34" x14ac:dyDescent="0.3">
      <c r="D40" t="s">
        <v>63</v>
      </c>
      <c r="AA40">
        <v>1</v>
      </c>
      <c r="AB40">
        <v>1</v>
      </c>
      <c r="AC40">
        <v>1</v>
      </c>
    </row>
    <row r="41" spans="2:34" x14ac:dyDescent="0.3">
      <c r="C41" s="3" t="s">
        <v>64</v>
      </c>
      <c r="AA41">
        <v>1</v>
      </c>
      <c r="AB41">
        <v>0</v>
      </c>
      <c r="AC41">
        <v>0</v>
      </c>
    </row>
    <row r="42" spans="2:34" x14ac:dyDescent="0.3">
      <c r="AA42">
        <v>0</v>
      </c>
      <c r="AB42">
        <v>1</v>
      </c>
      <c r="AC42">
        <v>0</v>
      </c>
    </row>
    <row r="43" spans="2:34" x14ac:dyDescent="0.3">
      <c r="B43" s="3" t="s">
        <v>70</v>
      </c>
      <c r="AA43">
        <v>0</v>
      </c>
      <c r="AB43">
        <v>0</v>
      </c>
      <c r="AC43">
        <v>0</v>
      </c>
    </row>
    <row r="44" spans="2:34" ht="17.25" thickBot="1" x14ac:dyDescent="0.35">
      <c r="C44" s="3" t="s">
        <v>66</v>
      </c>
    </row>
    <row r="45" spans="2:34" ht="17.25" thickBot="1" x14ac:dyDescent="0.35">
      <c r="D45" t="s">
        <v>65</v>
      </c>
      <c r="AA45" s="15" t="s">
        <v>38</v>
      </c>
      <c r="AB45" s="17" t="s">
        <v>39</v>
      </c>
      <c r="AC45" s="16" t="s">
        <v>52</v>
      </c>
    </row>
    <row r="46" spans="2:34" x14ac:dyDescent="0.3">
      <c r="D46" t="s">
        <v>67</v>
      </c>
      <c r="AA46">
        <v>1</v>
      </c>
      <c r="AB46">
        <v>1</v>
      </c>
      <c r="AC46">
        <v>0</v>
      </c>
    </row>
    <row r="47" spans="2:34" x14ac:dyDescent="0.3">
      <c r="D47" t="s">
        <v>68</v>
      </c>
      <c r="AA47">
        <v>1</v>
      </c>
      <c r="AB47">
        <v>0</v>
      </c>
      <c r="AC47">
        <v>1</v>
      </c>
    </row>
    <row r="48" spans="2:34" x14ac:dyDescent="0.3">
      <c r="D48" t="s">
        <v>69</v>
      </c>
      <c r="AA48">
        <v>0</v>
      </c>
      <c r="AB48">
        <v>1</v>
      </c>
      <c r="AC48">
        <v>1</v>
      </c>
    </row>
    <row r="49" spans="2:29" x14ac:dyDescent="0.3">
      <c r="C49" s="3" t="s">
        <v>71</v>
      </c>
      <c r="AA49">
        <v>0</v>
      </c>
      <c r="AB49">
        <v>0</v>
      </c>
      <c r="AC49">
        <v>0</v>
      </c>
    </row>
    <row r="50" spans="2:29" x14ac:dyDescent="0.3">
      <c r="D50" t="s">
        <v>72</v>
      </c>
    </row>
    <row r="51" spans="2:29" x14ac:dyDescent="0.3">
      <c r="E51" t="s">
        <v>73</v>
      </c>
    </row>
    <row r="52" spans="2:29" x14ac:dyDescent="0.3">
      <c r="E52" t="s">
        <v>74</v>
      </c>
    </row>
    <row r="53" spans="2:29" x14ac:dyDescent="0.3">
      <c r="E53" t="s">
        <v>75</v>
      </c>
    </row>
    <row r="54" spans="2:29" x14ac:dyDescent="0.3">
      <c r="E54" t="s">
        <v>76</v>
      </c>
    </row>
    <row r="55" spans="2:29" x14ac:dyDescent="0.3">
      <c r="D55" t="s">
        <v>77</v>
      </c>
    </row>
    <row r="56" spans="2:29" x14ac:dyDescent="0.3">
      <c r="E56" t="s">
        <v>78</v>
      </c>
    </row>
    <row r="57" spans="2:29" x14ac:dyDescent="0.3">
      <c r="F57" s="4" t="s">
        <v>80</v>
      </c>
    </row>
    <row r="58" spans="2:29" x14ac:dyDescent="0.3">
      <c r="F58" s="4" t="s">
        <v>81</v>
      </c>
    </row>
    <row r="59" spans="2:29" x14ac:dyDescent="0.3">
      <c r="E59" t="s">
        <v>79</v>
      </c>
    </row>
    <row r="60" spans="2:29" x14ac:dyDescent="0.3">
      <c r="D60" t="s">
        <v>82</v>
      </c>
    </row>
    <row r="61" spans="2:29" x14ac:dyDescent="0.3">
      <c r="D61" t="s">
        <v>83</v>
      </c>
    </row>
    <row r="62" spans="2:29" x14ac:dyDescent="0.3">
      <c r="D62" t="s">
        <v>84</v>
      </c>
    </row>
    <row r="64" spans="2:29" x14ac:dyDescent="0.3">
      <c r="B64" s="3" t="s">
        <v>107</v>
      </c>
    </row>
    <row r="65" spans="3:6" x14ac:dyDescent="0.3">
      <c r="C65" s="3" t="s">
        <v>85</v>
      </c>
    </row>
    <row r="66" spans="3:6" x14ac:dyDescent="0.3">
      <c r="D66" t="s">
        <v>89</v>
      </c>
    </row>
    <row r="67" spans="3:6" x14ac:dyDescent="0.3">
      <c r="E67" t="s">
        <v>90</v>
      </c>
    </row>
    <row r="68" spans="3:6" x14ac:dyDescent="0.3">
      <c r="F68" t="s">
        <v>91</v>
      </c>
    </row>
    <row r="69" spans="3:6" x14ac:dyDescent="0.3">
      <c r="E69" t="s">
        <v>92</v>
      </c>
    </row>
    <row r="70" spans="3:6" x14ac:dyDescent="0.3">
      <c r="D70" t="s">
        <v>94</v>
      </c>
    </row>
    <row r="71" spans="3:6" x14ac:dyDescent="0.3">
      <c r="E71" t="s">
        <v>93</v>
      </c>
    </row>
    <row r="72" spans="3:6" x14ac:dyDescent="0.3">
      <c r="D72" t="s">
        <v>95</v>
      </c>
    </row>
    <row r="73" spans="3:6" x14ac:dyDescent="0.3">
      <c r="E73" t="s">
        <v>96</v>
      </c>
    </row>
    <row r="74" spans="3:6" x14ac:dyDescent="0.3">
      <c r="E74" s="4" t="s">
        <v>97</v>
      </c>
    </row>
    <row r="75" spans="3:6" x14ac:dyDescent="0.3">
      <c r="E75" s="4" t="s">
        <v>98</v>
      </c>
    </row>
    <row r="76" spans="3:6" x14ac:dyDescent="0.3">
      <c r="C76" s="3" t="s">
        <v>86</v>
      </c>
    </row>
    <row r="77" spans="3:6" x14ac:dyDescent="0.3">
      <c r="D77" t="s">
        <v>100</v>
      </c>
    </row>
    <row r="78" spans="3:6" x14ac:dyDescent="0.3">
      <c r="D78" t="s">
        <v>101</v>
      </c>
    </row>
    <row r="79" spans="3:6" x14ac:dyDescent="0.3">
      <c r="E79" t="s">
        <v>104</v>
      </c>
    </row>
    <row r="80" spans="3:6" x14ac:dyDescent="0.3">
      <c r="E80" t="s">
        <v>102</v>
      </c>
    </row>
    <row r="81" spans="2:5" x14ac:dyDescent="0.3">
      <c r="E81" t="s">
        <v>103</v>
      </c>
    </row>
    <row r="82" spans="2:5" x14ac:dyDescent="0.3">
      <c r="C82" s="3" t="s">
        <v>87</v>
      </c>
    </row>
    <row r="83" spans="2:5" x14ac:dyDescent="0.3">
      <c r="D83" t="s">
        <v>88</v>
      </c>
    </row>
    <row r="84" spans="2:5" x14ac:dyDescent="0.3">
      <c r="D84" t="s">
        <v>105</v>
      </c>
    </row>
    <row r="85" spans="2:5" x14ac:dyDescent="0.3">
      <c r="D85" t="s">
        <v>106</v>
      </c>
    </row>
    <row r="87" spans="2:5" x14ac:dyDescent="0.3">
      <c r="B87" s="3" t="s">
        <v>109</v>
      </c>
    </row>
    <row r="88" spans="2:5" x14ac:dyDescent="0.3">
      <c r="C88" s="3" t="s">
        <v>110</v>
      </c>
    </row>
    <row r="89" spans="2:5" x14ac:dyDescent="0.3">
      <c r="D89" t="s">
        <v>111</v>
      </c>
    </row>
    <row r="90" spans="2:5" x14ac:dyDescent="0.3">
      <c r="E90" t="s">
        <v>112</v>
      </c>
    </row>
    <row r="91" spans="2:5" x14ac:dyDescent="0.3">
      <c r="D91" t="s">
        <v>113</v>
      </c>
    </row>
    <row r="92" spans="2:5" x14ac:dyDescent="0.3">
      <c r="D92" t="s">
        <v>114</v>
      </c>
    </row>
    <row r="93" spans="2:5" x14ac:dyDescent="0.3">
      <c r="D93" t="s">
        <v>115</v>
      </c>
    </row>
    <row r="94" spans="2:5" x14ac:dyDescent="0.3">
      <c r="D94" s="5" t="s">
        <v>116</v>
      </c>
    </row>
    <row r="95" spans="2:5" x14ac:dyDescent="0.3">
      <c r="D95" s="5"/>
      <c r="E95" t="s">
        <v>122</v>
      </c>
    </row>
    <row r="96" spans="2:5" x14ac:dyDescent="0.3">
      <c r="E96" t="s">
        <v>123</v>
      </c>
    </row>
    <row r="97" spans="4:7" x14ac:dyDescent="0.3">
      <c r="F97" t="s">
        <v>117</v>
      </c>
    </row>
    <row r="98" spans="4:7" x14ac:dyDescent="0.3">
      <c r="F98" t="s">
        <v>119</v>
      </c>
    </row>
    <row r="99" spans="4:7" x14ac:dyDescent="0.3">
      <c r="G99" s="4" t="s">
        <v>120</v>
      </c>
    </row>
    <row r="100" spans="4:7" x14ac:dyDescent="0.3">
      <c r="F100" t="s">
        <v>118</v>
      </c>
    </row>
    <row r="101" spans="4:7" x14ac:dyDescent="0.3">
      <c r="G101" s="4" t="s">
        <v>121</v>
      </c>
    </row>
    <row r="102" spans="4:7" x14ac:dyDescent="0.3">
      <c r="E102" t="s">
        <v>124</v>
      </c>
    </row>
    <row r="103" spans="4:7" x14ac:dyDescent="0.3">
      <c r="E103" t="s">
        <v>125</v>
      </c>
    </row>
    <row r="104" spans="4:7" x14ac:dyDescent="0.3">
      <c r="F104" t="s">
        <v>127</v>
      </c>
    </row>
    <row r="105" spans="4:7" x14ac:dyDescent="0.3">
      <c r="E105" t="s">
        <v>126</v>
      </c>
    </row>
    <row r="106" spans="4:7" x14ac:dyDescent="0.3">
      <c r="F106" t="s">
        <v>133</v>
      </c>
    </row>
    <row r="107" spans="4:7" x14ac:dyDescent="0.3">
      <c r="D107" t="s">
        <v>128</v>
      </c>
    </row>
    <row r="108" spans="4:7" x14ac:dyDescent="0.3">
      <c r="E108" t="s">
        <v>129</v>
      </c>
    </row>
    <row r="109" spans="4:7" x14ac:dyDescent="0.3">
      <c r="D109" t="s">
        <v>130</v>
      </c>
    </row>
    <row r="110" spans="4:7" x14ac:dyDescent="0.3">
      <c r="D110" t="s">
        <v>131</v>
      </c>
    </row>
    <row r="111" spans="4:7" x14ac:dyDescent="0.3">
      <c r="E111" t="s">
        <v>141</v>
      </c>
    </row>
    <row r="112" spans="4:7" x14ac:dyDescent="0.3">
      <c r="E112" s="4" t="s">
        <v>138</v>
      </c>
    </row>
    <row r="113" spans="4:16" x14ac:dyDescent="0.3">
      <c r="F113" t="s">
        <v>134</v>
      </c>
    </row>
    <row r="114" spans="4:16" x14ac:dyDescent="0.3">
      <c r="E114" s="4" t="s">
        <v>139</v>
      </c>
    </row>
    <row r="115" spans="4:16" x14ac:dyDescent="0.3">
      <c r="F115" t="s">
        <v>135</v>
      </c>
    </row>
    <row r="116" spans="4:16" x14ac:dyDescent="0.3">
      <c r="E116" s="3" t="s">
        <v>136</v>
      </c>
    </row>
    <row r="117" spans="4:16" x14ac:dyDescent="0.3">
      <c r="F117" t="s">
        <v>137</v>
      </c>
    </row>
    <row r="118" spans="4:16" x14ac:dyDescent="0.3">
      <c r="E118" s="4" t="s">
        <v>140</v>
      </c>
    </row>
    <row r="119" spans="4:16" x14ac:dyDescent="0.3">
      <c r="D119" t="s">
        <v>132</v>
      </c>
    </row>
    <row r="120" spans="4:16" x14ac:dyDescent="0.3">
      <c r="E120" t="s">
        <v>143</v>
      </c>
      <c r="O120" t="s">
        <v>143</v>
      </c>
    </row>
    <row r="121" spans="4:16" x14ac:dyDescent="0.3">
      <c r="E121" s="4" t="s">
        <v>148</v>
      </c>
      <c r="O121" s="4" t="s">
        <v>142</v>
      </c>
    </row>
    <row r="122" spans="4:16" x14ac:dyDescent="0.3">
      <c r="F122" s="4" t="s">
        <v>144</v>
      </c>
      <c r="P122" s="4" t="s">
        <v>149</v>
      </c>
    </row>
    <row r="123" spans="4:16" x14ac:dyDescent="0.3">
      <c r="F123" s="4" t="s">
        <v>145</v>
      </c>
      <c r="P123" s="4" t="s">
        <v>150</v>
      </c>
    </row>
    <row r="124" spans="4:16" x14ac:dyDescent="0.3">
      <c r="F124" s="4" t="s">
        <v>147</v>
      </c>
      <c r="P124" s="4" t="s">
        <v>151</v>
      </c>
    </row>
    <row r="125" spans="4:16" x14ac:dyDescent="0.3">
      <c r="E125" s="4" t="s">
        <v>146</v>
      </c>
      <c r="O125" s="4" t="s">
        <v>146</v>
      </c>
    </row>
    <row r="126" spans="4:16" x14ac:dyDescent="0.3">
      <c r="D126" t="s">
        <v>152</v>
      </c>
    </row>
    <row r="127" spans="4:16" x14ac:dyDescent="0.3">
      <c r="E127" s="4" t="s">
        <v>154</v>
      </c>
      <c r="L127" s="4" t="s">
        <v>156</v>
      </c>
    </row>
    <row r="128" spans="4:16" x14ac:dyDescent="0.3">
      <c r="F128" t="s">
        <v>153</v>
      </c>
      <c r="M128" t="s">
        <v>153</v>
      </c>
    </row>
    <row r="129" spans="3:12" x14ac:dyDescent="0.3">
      <c r="E129" s="4" t="s">
        <v>155</v>
      </c>
      <c r="L129" s="4" t="s">
        <v>155</v>
      </c>
    </row>
    <row r="130" spans="3:12" x14ac:dyDescent="0.3">
      <c r="D130" t="s">
        <v>157</v>
      </c>
    </row>
    <row r="131" spans="3:12" x14ac:dyDescent="0.3">
      <c r="E131" s="4" t="s">
        <v>158</v>
      </c>
    </row>
    <row r="132" spans="3:12" x14ac:dyDescent="0.3">
      <c r="E132" s="4" t="s">
        <v>160</v>
      </c>
    </row>
    <row r="133" spans="3:12" x14ac:dyDescent="0.3">
      <c r="E133" s="4" t="s">
        <v>161</v>
      </c>
    </row>
    <row r="134" spans="3:12" x14ac:dyDescent="0.3">
      <c r="D134" t="s">
        <v>159</v>
      </c>
    </row>
    <row r="135" spans="3:12" x14ac:dyDescent="0.3">
      <c r="E135" s="4" t="s">
        <v>162</v>
      </c>
    </row>
    <row r="136" spans="3:12" x14ac:dyDescent="0.3">
      <c r="D136" t="s">
        <v>163</v>
      </c>
    </row>
    <row r="137" spans="3:12" x14ac:dyDescent="0.3">
      <c r="E137" t="s">
        <v>164</v>
      </c>
    </row>
    <row r="138" spans="3:12" x14ac:dyDescent="0.3">
      <c r="E138" s="4" t="s">
        <v>165</v>
      </c>
    </row>
    <row r="139" spans="3:12" x14ac:dyDescent="0.3">
      <c r="E139" s="4" t="s">
        <v>166</v>
      </c>
    </row>
    <row r="140" spans="3:12" x14ac:dyDescent="0.3">
      <c r="D140" t="s">
        <v>167</v>
      </c>
    </row>
    <row r="142" spans="3:12" x14ac:dyDescent="0.3">
      <c r="C142" s="3" t="s">
        <v>168</v>
      </c>
    </row>
    <row r="143" spans="3:12" x14ac:dyDescent="0.3">
      <c r="D143" t="s">
        <v>169</v>
      </c>
    </row>
    <row r="144" spans="3:12" x14ac:dyDescent="0.3">
      <c r="D144" t="s">
        <v>170</v>
      </c>
    </row>
    <row r="145" spans="4:5" x14ac:dyDescent="0.3">
      <c r="E145" t="s">
        <v>171</v>
      </c>
    </row>
    <row r="146" spans="4:5" x14ac:dyDescent="0.3">
      <c r="D146" t="s">
        <v>172</v>
      </c>
    </row>
    <row r="147" spans="4:5" x14ac:dyDescent="0.3">
      <c r="E147" t="s">
        <v>173</v>
      </c>
    </row>
    <row r="148" spans="4:5" x14ac:dyDescent="0.3">
      <c r="D148" t="s">
        <v>174</v>
      </c>
    </row>
    <row r="149" spans="4:5" x14ac:dyDescent="0.3">
      <c r="D149" t="s">
        <v>175</v>
      </c>
    </row>
    <row r="150" spans="4:5" x14ac:dyDescent="0.3">
      <c r="D150" t="s">
        <v>176</v>
      </c>
    </row>
    <row r="151" spans="4:5" x14ac:dyDescent="0.3">
      <c r="D151" t="s">
        <v>177</v>
      </c>
    </row>
    <row r="152" spans="4:5" x14ac:dyDescent="0.3">
      <c r="E152" t="s">
        <v>178</v>
      </c>
    </row>
    <row r="153" spans="4:5" x14ac:dyDescent="0.3">
      <c r="E153" t="s">
        <v>179</v>
      </c>
    </row>
    <row r="154" spans="4:5" x14ac:dyDescent="0.3">
      <c r="D154" t="s">
        <v>180</v>
      </c>
    </row>
  </sheetData>
  <phoneticPr fontId="1" type="noConversion"/>
  <pageMargins left="0.23622047244094491" right="0" top="0.74803149606299213" bottom="0.55118110236220474" header="0.31496062992125984" footer="0.31496062992125984"/>
  <pageSetup paperSize="9" scale="98" orientation="portrait" r:id="rId1"/>
  <rowBreaks count="3" manualBreakCount="3">
    <brk id="42" max="23" man="1"/>
    <brk id="86" max="23" man="1"/>
    <brk id="129" max="23" man="1"/>
  </rowBreaks>
  <colBreaks count="1" manualBreakCount="1">
    <brk id="24" max="155" man="1"/>
  </colBreak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B2:C468"/>
  <sheetViews>
    <sheetView view="pageBreakPreview" topLeftCell="A427" zoomScaleNormal="100" zoomScaleSheetLayoutView="100" workbookViewId="0">
      <selection activeCell="K478" sqref="K478"/>
    </sheetView>
  </sheetViews>
  <sheetFormatPr defaultRowHeight="16.5" x14ac:dyDescent="0.3"/>
  <cols>
    <col min="1" max="1" width="4.125" customWidth="1"/>
    <col min="2" max="2" width="5.25" style="3" customWidth="1"/>
  </cols>
  <sheetData>
    <row r="2" spans="2:3" x14ac:dyDescent="0.3">
      <c r="B2" s="3" t="s">
        <v>1038</v>
      </c>
    </row>
    <row r="3" spans="2:3" x14ac:dyDescent="0.3">
      <c r="C3" t="s">
        <v>1039</v>
      </c>
    </row>
    <row r="4" spans="2:3" x14ac:dyDescent="0.3">
      <c r="C4" t="s">
        <v>1040</v>
      </c>
    </row>
    <row r="27" spans="3:3" x14ac:dyDescent="0.3">
      <c r="C27" t="s">
        <v>1041</v>
      </c>
    </row>
    <row r="28" spans="3:3" x14ac:dyDescent="0.3">
      <c r="C28" t="s">
        <v>1042</v>
      </c>
    </row>
    <row r="29" spans="3:3" x14ac:dyDescent="0.3">
      <c r="C29" t="s">
        <v>1043</v>
      </c>
    </row>
    <row r="59" spans="2:3" x14ac:dyDescent="0.3">
      <c r="B59" s="3" t="s">
        <v>1044</v>
      </c>
    </row>
    <row r="60" spans="2:3" x14ac:dyDescent="0.3">
      <c r="C60" t="s">
        <v>1045</v>
      </c>
    </row>
    <row r="61" spans="2:3" x14ac:dyDescent="0.3">
      <c r="C61" t="s">
        <v>1046</v>
      </c>
    </row>
    <row r="83" spans="3:3" x14ac:dyDescent="0.3">
      <c r="C83" t="s">
        <v>1047</v>
      </c>
    </row>
    <row r="116" spans="2:3" x14ac:dyDescent="0.3">
      <c r="B116" s="3" t="s">
        <v>1048</v>
      </c>
    </row>
    <row r="117" spans="2:3" x14ac:dyDescent="0.3">
      <c r="C117" t="s">
        <v>1049</v>
      </c>
    </row>
    <row r="151" spans="2:3" x14ac:dyDescent="0.3">
      <c r="B151" s="3" t="s">
        <v>1050</v>
      </c>
    </row>
    <row r="152" spans="2:3" x14ac:dyDescent="0.3">
      <c r="C152" t="s">
        <v>1051</v>
      </c>
    </row>
    <row r="168" spans="3:3" x14ac:dyDescent="0.3">
      <c r="C168" t="s">
        <v>1052</v>
      </c>
    </row>
    <row r="202" spans="2:3" x14ac:dyDescent="0.3">
      <c r="B202" s="3" t="s">
        <v>1053</v>
      </c>
    </row>
    <row r="203" spans="2:3" x14ac:dyDescent="0.3">
      <c r="C203" t="s">
        <v>1054</v>
      </c>
    </row>
    <row r="204" spans="2:3" x14ac:dyDescent="0.3">
      <c r="C204" t="s">
        <v>1055</v>
      </c>
    </row>
    <row r="222" spans="3:3" x14ac:dyDescent="0.3">
      <c r="C222" t="s">
        <v>1056</v>
      </c>
    </row>
    <row r="231" spans="3:3" x14ac:dyDescent="0.3">
      <c r="C231" t="s">
        <v>1057</v>
      </c>
    </row>
    <row r="232" spans="3:3" x14ac:dyDescent="0.3">
      <c r="C232" t="s">
        <v>1058</v>
      </c>
    </row>
    <row r="249" spans="3:3" x14ac:dyDescent="0.3">
      <c r="C249" t="s">
        <v>1059</v>
      </c>
    </row>
    <row r="250" spans="3:3" x14ac:dyDescent="0.3">
      <c r="C250" t="s">
        <v>1060</v>
      </c>
    </row>
    <row r="266" spans="3:3" x14ac:dyDescent="0.3">
      <c r="C266" t="s">
        <v>1061</v>
      </c>
    </row>
    <row r="279" spans="3:3" x14ac:dyDescent="0.3">
      <c r="C279" t="s">
        <v>1062</v>
      </c>
    </row>
    <row r="280" spans="3:3" x14ac:dyDescent="0.3">
      <c r="C280" t="s">
        <v>1063</v>
      </c>
    </row>
    <row r="296" spans="3:3" x14ac:dyDescent="0.3">
      <c r="C296" t="s">
        <v>1064</v>
      </c>
    </row>
    <row r="312" spans="3:3" x14ac:dyDescent="0.3">
      <c r="C312" t="s">
        <v>1065</v>
      </c>
    </row>
    <row r="335" spans="3:3" x14ac:dyDescent="0.3">
      <c r="C335" t="s">
        <v>1066</v>
      </c>
    </row>
    <row r="336" spans="3:3" x14ac:dyDescent="0.3">
      <c r="C336" t="s">
        <v>1067</v>
      </c>
    </row>
    <row r="352" spans="2:2" x14ac:dyDescent="0.3">
      <c r="B352" s="3" t="s">
        <v>1068</v>
      </c>
    </row>
    <row r="353" spans="3:3" x14ac:dyDescent="0.3">
      <c r="C353" t="s">
        <v>1069</v>
      </c>
    </row>
    <row r="364" spans="3:3" x14ac:dyDescent="0.3">
      <c r="C364" s="33" t="s">
        <v>1070</v>
      </c>
    </row>
    <row r="365" spans="3:3" x14ac:dyDescent="0.3">
      <c r="C365" t="s">
        <v>1071</v>
      </c>
    </row>
    <row r="397" spans="2:3" x14ac:dyDescent="0.3">
      <c r="B397" s="3" t="s">
        <v>1072</v>
      </c>
    </row>
    <row r="398" spans="2:3" x14ac:dyDescent="0.3">
      <c r="C398" t="s">
        <v>1073</v>
      </c>
    </row>
    <row r="399" spans="2:3" x14ac:dyDescent="0.3">
      <c r="C399" t="s">
        <v>1074</v>
      </c>
    </row>
    <row r="428" spans="2:3" x14ac:dyDescent="0.3">
      <c r="B428" s="3" t="s">
        <v>1075</v>
      </c>
    </row>
    <row r="429" spans="2:3" x14ac:dyDescent="0.3">
      <c r="C429" t="s">
        <v>1076</v>
      </c>
    </row>
    <row r="450" spans="3:3" x14ac:dyDescent="0.3">
      <c r="C450" t="s">
        <v>1077</v>
      </c>
    </row>
    <row r="451" spans="3:3" x14ac:dyDescent="0.3">
      <c r="C451" t="s">
        <v>1078</v>
      </c>
    </row>
    <row r="452" spans="3:3" x14ac:dyDescent="0.3">
      <c r="C452" t="s">
        <v>1079</v>
      </c>
    </row>
    <row r="468" spans="3:3" x14ac:dyDescent="0.3">
      <c r="C468" t="s">
        <v>1080</v>
      </c>
    </row>
  </sheetData>
  <phoneticPr fontId="1" type="noConversion"/>
  <pageMargins left="0.23622047244094491" right="0.23622047244094491" top="0.74803149606299213" bottom="0.74803149606299213" header="0.31496062992125984" footer="0.31496062992125984"/>
  <pageSetup paperSize="9" scale="77" fitToHeight="0" orientation="portrait" r:id="rId1"/>
  <rowBreaks count="8" manualBreakCount="8">
    <brk id="57" max="13" man="1"/>
    <brk id="167" max="13" man="1"/>
    <brk id="221" max="13" man="1"/>
    <brk id="278" max="13" man="1"/>
    <brk id="333" max="13" man="1"/>
    <brk id="351" max="13" man="1"/>
    <brk id="396" max="13" man="1"/>
    <brk id="427" max="13" man="1"/>
  </rowBreaks>
  <colBreaks count="1" manualBreakCount="1">
    <brk id="14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13</vt:i4>
      </vt:variant>
      <vt:variant>
        <vt:lpstr>이름이 지정된 범위</vt:lpstr>
      </vt:variant>
      <vt:variant>
        <vt:i4>4</vt:i4>
      </vt:variant>
    </vt:vector>
  </HeadingPairs>
  <TitlesOfParts>
    <vt:vector size="17" baseType="lpstr">
      <vt:lpstr>digital circuit semina</vt:lpstr>
      <vt:lpstr>AHDL</vt:lpstr>
      <vt:lpstr>V3.6</vt:lpstr>
      <vt:lpstr>AVR</vt:lpstr>
      <vt:lpstr>ORCAD</vt:lpstr>
      <vt:lpstr>AutoCAD</vt:lpstr>
      <vt:lpstr>PADS</vt:lpstr>
      <vt:lpstr>VHDL</vt:lpstr>
      <vt:lpstr>QuartusII</vt:lpstr>
      <vt:lpstr>통신</vt:lpstr>
      <vt:lpstr>부품</vt:lpstr>
      <vt:lpstr>용어사전</vt:lpstr>
      <vt:lpstr>Github</vt:lpstr>
      <vt:lpstr>AHDL!Print_Area</vt:lpstr>
      <vt:lpstr>QuartusII!Print_Area</vt:lpstr>
      <vt:lpstr>VHDL!Print_Area</vt:lpstr>
      <vt:lpstr>통신!Print_Area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2018-04-10T08:47:35Z</dcterms:modified>
</cp:coreProperties>
</file>